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Motipur-2 CSS Report\"/>
    </mc:Choice>
  </mc:AlternateContent>
  <xr:revisionPtr revIDLastSave="0" documentId="8_{5422143A-F395-48C2-9691-F87F11CC19C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<sst xmlns="http://schemas.openxmlformats.org/spreadsheetml/2006/main" count="433" uniqueCount="305">
  <si>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</si>
  <si>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</si>
  <si>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</si>
  <si>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</si>
  <si>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</si>
  <si>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</si>
  <si>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</si>
  <si>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</si>
  <si>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</si>
  <si>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</si>
  <si>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</si>
  <si>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</si>
  <si>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</si>
  <si>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</si>
  <si>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</si>
  <si>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</si>
  <si>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</si>
  <si>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</si>
  <si>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</si>
  <si>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</si>
  <si>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</si>
  <si>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</si>
  <si>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</si>
  <si>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</si>
  <si>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</si>
  <si>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</si>
  <si>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</si>
  <si>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</si>
  <si>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</si>
  <si>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</si>
  <si>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</si>
  <si>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</si>
  <si>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</si>
  <si>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</si>
  <si>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</si>
  <si>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</si>
  <si>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</si>
  <si>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</si>
  <si>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</si>
  <si>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</si>
  <si>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</si>
  <si>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</si>
  <si>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</si>
  <si>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</si>
  <si>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</si>
  <si>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</si>
  <si>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</si>
  <si>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</si>
  <si>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</si>
  <si>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</si>
  <si>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</si>
  <si>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</si>
  <si>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</si>
  <si>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</si>
  <si>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</si>
  <si>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</si>
  <si>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</si>
  <si>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</si>
  <si>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</si>
  <si>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</si>
  <si>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</si>
  <si>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</si>
  <si>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</si>
  <si>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</si>
  <si>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</si>
  <si>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</si>
  <si>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</si>
  <si>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</si>
  <si>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</si>
  <si>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</si>
  <si>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</si>
  <si>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</si>
  <si>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</si>
  <si>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</si>
  <si>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</si>
  <si>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</si>
  <si>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</si>
  <si>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</si>
  <si>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</si>
  <si>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</si>
  <si>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</si>
  <si>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</si>
  <si>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</si>
  <si>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</si>
  <si>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</si>
  <si>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</si>
  <si>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</si>
  <si>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</si>
  <si>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</si>
  <si>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</si>
  <si>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</si>
  <si>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</si>
  <si>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</si>
  <si>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</si>
  <si>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</si>
  <si>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</si>
  <si>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</si>
  <si>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</si>
  <si>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</si>
  <si>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</si>
  <si>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</si>
  <si>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</si>
  <si>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</si>
  <si>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</si>
  <si>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</si>
  <si>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</si>
  <si>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</si>
  <si>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</si>
  <si>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</si>
  <si>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</si>
  <si>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</si>
  <si>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</si>
  <si>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</si>
  <si>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</si>
  <si>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</si>
  <si>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</si>
  <si>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</si>
  <si>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</si>
  <si>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</si>
  <si>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</si>
  <si>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</si>
  <si>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</si>
  <si>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</si>
  <si>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</si>
  <si>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</si>
  <si>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</si>
  <si>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</si>
  <si>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</si>
  <si>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</si>
  <si>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</si>
  <si>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</si>
  <si>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</si>
  <si>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</si>
  <si>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</si>
  <si>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</si>
  <si>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</si>
  <si>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</si>
  <si>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</si>
  <si>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</si>
  <si>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</si>
  <si>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</si>
  <si>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</si>
  <si>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</si>
  <si>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</si>
  <si>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</si>
  <si>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</si>
  <si>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</si>
  <si>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</si>
  <si>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</si>
  <si>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</si>
  <si>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</si>
  <si>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</si>
  <si>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</si>
  <si>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</si>
  <si>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</si>
  <si>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</si>
  <si>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</si>
  <si>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</si>
  <si>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</si>
  <si>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</si>
  <si>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</si>
  <si>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</si>
  <si>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</si>
  <si>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</si>
  <si>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</si>
  <si>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</si>
  <si>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</si>
  <si>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</si>
  <si>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</si>
  <si>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</si>
  <si>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</si>
  <si>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</si>
  <si>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</si>
  <si>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</si>
  <si>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</si>
  <si>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</si>
  <si>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</si>
  <si>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</si>
  <si>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</si>
  <si>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</si>
  <si>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</si>
  <si>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</si>
  <si>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</si>
  <si>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</si>
  <si>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</si>
  <si>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</si>
  <si>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</si>
  <si>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</si>
  <si>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</si>
  <si>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</si>
  <si>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</si>
  <si>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</si>
  <si>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</si>
  <si>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</si>
  <si>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</si>
  <si>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</si>
  <si>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</si>
  <si>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</si>
  <si>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</si>
  <si>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</si>
  <si>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</si>
  <si>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</si>
  <si>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</si>
  <si>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</si>
  <si>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</si>
  <si>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</si>
  <si>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</si>
  <si>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</si>
  <si>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</si>
  <si>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</si>
  <si>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</si>
  <si>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</si>
  <si>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</si>
  <si>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</si>
  <si>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</si>
  <si>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</si>
  <si>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</si>
  <si>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</si>
  <si>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</si>
  <si>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</si>
  <si>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</si>
  <si>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</si>
  <si>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</si>
  <si>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</si>
  <si>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</si>
  <si>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</si>
  <si>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</si>
  <si>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</si>
  <si>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</si>
  <si>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</si>
  <si>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</si>
  <si>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</si>
  <si>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</si>
  <si>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</si>
  <si>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</si>
  <si>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</si>
  <si>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</si>
  <si>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</si>
  <si>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</si>
  <si>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</si>
  <si>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</si>
  <si>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</si>
  <si>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</si>
  <si>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</si>
  <si>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</si>
  <si>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</si>
  <si>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</si>
  <si>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</si>
  <si>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</si>
  <si>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</si>
  <si>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Chetana</t>
  </si>
  <si>
    <t>Agriculture &amp; Farming</t>
  </si>
  <si>
    <t>1</t>
  </si>
  <si>
    <t>&gt; 2 to 4 Years</t>
  </si>
  <si>
    <t>Satyam Kumar/SF0079688</t>
  </si>
  <si>
    <t>Borrower Paid Digital Payment But Staff Not Entry In Fimo</t>
  </si>
  <si>
    <t>Credit Assitant</t>
  </si>
  <si>
    <t>Dual Staff</t>
  </si>
  <si>
    <t>FIR Not Filled</t>
  </si>
  <si>
    <t>G-1</t>
  </si>
  <si>
    <t>BM</t>
  </si>
  <si>
    <t>Available &amp; Updated</t>
  </si>
  <si>
    <t>G-2</t>
  </si>
  <si>
    <t>Vidya Bhushan Dubey/Sf0024851</t>
  </si>
  <si>
    <t>Alok Kumar Raju/SF0091403</t>
  </si>
  <si>
    <t>Completed-Report Submitted</t>
  </si>
  <si>
    <t>Motipur</t>
  </si>
  <si>
    <t>BH3962</t>
  </si>
  <si>
    <t>Motipur-2</t>
  </si>
  <si>
    <t>Kankatti</t>
  </si>
  <si>
    <t>SF0076174</t>
  </si>
  <si>
    <t>Kundan Kumar</t>
  </si>
  <si>
    <t>730985 C1</t>
  </si>
  <si>
    <t>730985 C1 G2</t>
  </si>
  <si>
    <t>SSF4241887</t>
  </si>
  <si>
    <t>SC</t>
  </si>
  <si>
    <t>HINDU</t>
  </si>
  <si>
    <t>KIRAN KUMARI</t>
  </si>
  <si>
    <t>Unnati</t>
  </si>
  <si>
    <t>30-Jul-2023</t>
  </si>
  <si>
    <t>07</t>
  </si>
  <si>
    <t>2.25 Yrs</t>
  </si>
  <si>
    <t>30 Jul 2023</t>
  </si>
  <si>
    <t>07-Sep-2023</t>
  </si>
  <si>
    <t>07-Jun-2025</t>
  </si>
  <si>
    <t>17-May-2024</t>
  </si>
  <si>
    <t>0</t>
  </si>
  <si>
    <t>07-Jul-2024</t>
  </si>
  <si>
    <t>6379342377</t>
  </si>
  <si>
    <t>SSF4241905</t>
  </si>
  <si>
    <t>SHOBHA DEVI</t>
  </si>
  <si>
    <t>07-Feb-2025</t>
  </si>
  <si>
    <t>9345995003</t>
  </si>
  <si>
    <t>Aditya/SF0092055</t>
  </si>
  <si>
    <t>Shrwan shrwan Kumar</t>
  </si>
  <si>
    <t>SF0071039</t>
  </si>
  <si>
    <t>Terminated</t>
  </si>
  <si>
    <t>CSS</t>
  </si>
  <si>
    <t>Jitendra Kumar</t>
  </si>
  <si>
    <t>SF0062657</t>
  </si>
  <si>
    <t>SF0095037</t>
  </si>
  <si>
    <t>Ajeet kumar</t>
  </si>
  <si>
    <t>Manoj Kumar/SF0089669</t>
  </si>
  <si>
    <t>FN25-26-02796</t>
  </si>
  <si>
    <t>As per complaint raised by the borrower it is observed that LO Shrwan kumar collected Rs. 6560 from the 03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</si>
</sst>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charset val="1"/>
      <scheme val="minor"/>
    </font>
    <font>
      <sz val="11"/>
      <color rgb="FF000000"/>
      <name val="Calibri"/>
      <family val="2"/>
      <charset val="1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EEECE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14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45960</v>
      </c>
      <c r="H5" s="107" t="s">
        <v>297</v>
      </c>
      <c r="I5" s="61">
        <v>45966</v>
      </c>
      <c r="J5" s="74" t="str">
        <f>IF('Physical Cash at Safe'!D28="Yes",'Physical Cash at Safe'!E28,IF('Borrower Wise Details'!D5&lt;&gt;"",'Borrower Wise Details'!D5,""))</f>
        <v>FN25-26-02796</v>
      </c>
      <c r="K5" s="81">
        <v>3</v>
      </c>
      <c r="L5" s="82">
        <v>6560</v>
      </c>
      <c r="M5" s="82">
        <v>0</v>
      </c>
      <c r="N5" s="82" t="s">
        <v>302</v>
      </c>
      <c r="O5" s="82" t="s">
        <v>293</v>
      </c>
      <c r="P5" s="82" t="s">
        <v>263</v>
      </c>
      <c r="Q5" s="82" t="s">
        <v>264</v>
      </c>
      <c r="R5" s="75" t="str">
        <f>IF('Physical Cash at Safe'!$D$28="Yes", 'Physical Cash at Safe'!$A$28, IF('Borrower Wise Details'!F5&lt;&gt;"", 'Borrower Wise Details'!F5, ""))</f>
        <v>Shrwan shrwan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296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265</v>
      </c>
      <c r="Z5" s="61">
        <v>45966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45966</v>
      </c>
      <c r="AH5" s="70" t="s">
        <v>304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Shrwan shrwan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FN25-26-02796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6560</v>
      </c>
      <c r="Q5" s="49"/>
      <c r="R5" s="84" t="s">
        <v>258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267</v>
      </c>
      <c r="B4" s="41" t="s">
        <v>268</v>
      </c>
      <c r="C4" s="41" t="s">
        <v>266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45960</v>
      </c>
      <c r="C6" s="18">
        <v>45959</v>
      </c>
      <c r="D6" s="18">
        <v>45960</v>
      </c>
      <c r="E6" s="19">
        <v>0.45833333333333331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257</v>
      </c>
      <c r="C32" s="37" t="s">
        <v>82</v>
      </c>
      <c r="D32" s="136" t="s">
        <v>261</v>
      </c>
      <c r="E32" s="137"/>
    </row>
    <row r="33" spans="1:5" ht="18" customHeight="1" x14ac:dyDescent="0.3">
      <c r="A33" s="37" t="s">
        <v>83</v>
      </c>
      <c r="B33" s="106" t="s">
        <v>259</v>
      </c>
      <c r="C33" s="39" t="s">
        <v>84</v>
      </c>
      <c r="D33" s="130" t="s">
        <v>262</v>
      </c>
      <c r="E33" s="131"/>
    </row>
    <row r="34" spans="1:5" ht="27.6" x14ac:dyDescent="0.3">
      <c r="A34" s="39" t="s">
        <v>220</v>
      </c>
      <c r="B34" s="38" t="s">
        <v>298</v>
      </c>
      <c r="C34" s="39" t="s">
        <v>221</v>
      </c>
      <c r="D34" s="132" t="s">
        <v>301</v>
      </c>
      <c r="E34" s="133"/>
    </row>
    <row r="35" spans="1:5" ht="27.6" x14ac:dyDescent="0.3">
      <c r="A35" s="39" t="s">
        <v>222</v>
      </c>
      <c r="B35" s="38" t="s">
        <v>299</v>
      </c>
      <c r="C35" s="39" t="s">
        <v>224</v>
      </c>
      <c r="D35" s="132" t="s">
        <v>300</v>
      </c>
      <c r="E35" s="133"/>
    </row>
    <row r="36" spans="1:5" ht="25.5" customHeight="1" x14ac:dyDescent="0.3">
      <c r="A36" s="39" t="s">
        <v>223</v>
      </c>
      <c r="B36" s="38" t="s">
        <v>260</v>
      </c>
      <c r="C36" s="39" t="s">
        <v>225</v>
      </c>
      <c r="D36" s="134" t="s">
        <v>256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BH3962</v>
      </c>
      <c r="C5" s="119" t="str">
        <f>IF('Loan Outstanding Report'!$H$5="", "", 'Loan Outstanding Report'!$H$5)</f>
        <v>Motipur-2</v>
      </c>
      <c r="D5" s="41" t="s">
        <v>303</v>
      </c>
      <c r="E5" s="65">
        <v>45966</v>
      </c>
      <c r="F5" s="38" t="s">
        <v>294</v>
      </c>
      <c r="G5" s="49" t="s">
        <v>295</v>
      </c>
      <c r="H5" s="49" t="s">
        <v>256</v>
      </c>
      <c r="I5" s="120" t="s">
        <v>272</v>
      </c>
      <c r="J5" s="120" t="s">
        <v>274</v>
      </c>
      <c r="K5" s="120" t="s">
        <v>277</v>
      </c>
      <c r="L5" s="11">
        <v>352358703</v>
      </c>
      <c r="M5" s="65" t="s">
        <v>279</v>
      </c>
      <c r="N5" s="124">
        <v>42000</v>
      </c>
      <c r="O5" s="124">
        <v>2240</v>
      </c>
      <c r="P5" s="121" t="s">
        <v>139</v>
      </c>
      <c r="Q5" s="80">
        <v>45727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255</v>
      </c>
    </row>
    <row r="6" spans="1:23" ht="25.05" customHeight="1" x14ac:dyDescent="0.3">
      <c r="A6" s="64">
        <v>2</v>
      </c>
      <c r="B6" s="60" t="str">
        <f>IF(J6&lt;&gt;"", $B$5, "")</f>
        <v>BH3962</v>
      </c>
      <c r="C6" s="119" t="str">
        <f>IF(J6&lt;&gt;"", $C$5, "")</f>
        <v>Motipur-2</v>
      </c>
      <c r="D6" s="41" t="str">
        <f>IF(J6&lt;&gt;"", $D$5, "")</f>
        <v>FN25-26-02796</v>
      </c>
      <c r="E6" s="65">
        <v>45966</v>
      </c>
      <c r="F6" s="38" t="str">
        <f>IF(J6&lt;&gt;"", $F$5, "")</f>
        <v>Shrwan shrwan Kumar</v>
      </c>
      <c r="G6" s="49" t="str">
        <f>IF(J6&lt;&gt;"", $G$5, "")</f>
        <v>SF0071039</v>
      </c>
      <c r="H6" s="49" t="str">
        <f>IF(J6&lt;&gt;"", $H$5, "")</f>
        <v>Credit Assitant</v>
      </c>
      <c r="I6" s="120" t="s">
        <v>272</v>
      </c>
      <c r="J6" s="120" t="s">
        <v>274</v>
      </c>
      <c r="K6" s="120" t="s">
        <v>277</v>
      </c>
      <c r="L6" s="11">
        <v>356771135</v>
      </c>
      <c r="M6" s="65" t="s">
        <v>285</v>
      </c>
      <c r="N6" s="124">
        <v>30000</v>
      </c>
      <c r="O6" s="124">
        <v>2020</v>
      </c>
      <c r="P6" s="121" t="s">
        <v>139</v>
      </c>
      <c r="Q6" s="80">
        <v>45727</v>
      </c>
      <c r="R6" s="124">
        <v>2120</v>
      </c>
      <c r="S6" s="124">
        <v>0</v>
      </c>
      <c r="T6" s="124">
        <v>0</v>
      </c>
      <c r="U6" s="125">
        <f t="shared" ref="U6:U69" si="1">IF(AND(ISBLANK(R6),ISBLANK(S6),ISBLANK(T6)),"",R6-(S6+T6))</f>
        <v>2120</v>
      </c>
      <c r="V6" s="117" t="s">
        <v>202</v>
      </c>
      <c r="W6" s="122" t="s">
        <v>255</v>
      </c>
    </row>
    <row r="7" spans="1:23" ht="25.05" customHeight="1" x14ac:dyDescent="0.3">
      <c r="A7" s="64">
        <v>3</v>
      </c>
      <c r="B7" s="60" t="str">
        <f t="shared" ref="B7:B70" si="2">IF(J7&lt;&gt;"", $B$5, "")</f>
        <v>BH3962</v>
      </c>
      <c r="C7" s="119" t="str">
        <f t="shared" ref="C7:C70" si="3">IF(J7&lt;&gt;"", $C$5, "")</f>
        <v>Motipur-2</v>
      </c>
      <c r="D7" s="41" t="str">
        <f t="shared" ref="D7:D70" si="4">IF(J7&lt;&gt;"", $D$5, "")</f>
        <v>FN25-26-02796</v>
      </c>
      <c r="E7" s="65">
        <v>45966</v>
      </c>
      <c r="F7" s="38" t="str">
        <f t="shared" ref="F7:F70" si="5">IF(J7&lt;&gt;"", $F$5, "")</f>
        <v>Shrwan shrwan Kumar</v>
      </c>
      <c r="G7" s="49" t="str">
        <f t="shared" ref="G7:G70" si="6">IF(J7&lt;&gt;"", $G$5, "")</f>
        <v>SF0071039</v>
      </c>
      <c r="H7" s="49" t="str">
        <f t="shared" ref="H7:H70" si="7">IF(J7&lt;&gt;"", $H$5, "")</f>
        <v>Credit Assitant</v>
      </c>
      <c r="I7" s="120" t="s">
        <v>272</v>
      </c>
      <c r="J7" s="120" t="s">
        <v>289</v>
      </c>
      <c r="K7" s="120" t="s">
        <v>290</v>
      </c>
      <c r="L7" s="11">
        <v>352358737</v>
      </c>
      <c r="M7" s="65" t="s">
        <v>279</v>
      </c>
      <c r="N7" s="124">
        <v>42000</v>
      </c>
      <c r="O7" s="124">
        <v>2240</v>
      </c>
      <c r="P7" s="121" t="s">
        <v>139</v>
      </c>
      <c r="Q7" s="80">
        <v>45725</v>
      </c>
      <c r="R7" s="124">
        <v>2200</v>
      </c>
      <c r="S7" s="124">
        <v>0</v>
      </c>
      <c r="T7" s="124">
        <v>0</v>
      </c>
      <c r="U7" s="125">
        <f t="shared" si="1"/>
        <v>2200</v>
      </c>
      <c r="V7" s="117" t="s">
        <v>202</v>
      </c>
      <c r="W7" s="122" t="s">
        <v>255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163"/>
      <c r="G10" s="164"/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163"/>
      <c r="G11" s="164"/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K5" activePane="bottomRight" state="frozen"/>
      <selection pane="topRight" activeCell="Q1" sqref="Q1"/>
      <selection pane="bottomLeft" activeCell="A5" sqref="A5"/>
      <selection pane="bottomRight" activeCell="BM5" sqref="BM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266</v>
      </c>
      <c r="G5" s="84" t="s">
        <v>267</v>
      </c>
      <c r="H5" s="38" t="s">
        <v>268</v>
      </c>
      <c r="I5" s="84">
        <v>180426</v>
      </c>
      <c r="J5" s="38" t="s">
        <v>269</v>
      </c>
      <c r="K5" s="84">
        <v>180426</v>
      </c>
      <c r="L5" s="84" t="s">
        <v>270</v>
      </c>
      <c r="M5" s="38" t="s">
        <v>271</v>
      </c>
      <c r="N5" s="84">
        <v>371357</v>
      </c>
      <c r="O5" s="84" t="s">
        <v>272</v>
      </c>
      <c r="P5" s="84">
        <v>603980</v>
      </c>
      <c r="Q5" s="38" t="s">
        <v>273</v>
      </c>
      <c r="R5" s="38" t="s">
        <v>250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251</v>
      </c>
      <c r="Y5" s="84">
        <v>352358703</v>
      </c>
      <c r="Z5" s="38" t="s">
        <v>277</v>
      </c>
      <c r="AA5" s="108" t="s">
        <v>279</v>
      </c>
      <c r="AB5" s="84">
        <v>42000</v>
      </c>
      <c r="AC5" s="108" t="s">
        <v>280</v>
      </c>
      <c r="AD5" s="84">
        <v>24</v>
      </c>
      <c r="AE5" s="84" t="s">
        <v>252</v>
      </c>
      <c r="AF5" s="84" t="s">
        <v>281</v>
      </c>
      <c r="AG5" s="108" t="s">
        <v>282</v>
      </c>
      <c r="AH5" s="84" t="s">
        <v>253</v>
      </c>
      <c r="AI5" s="108" t="s">
        <v>283</v>
      </c>
      <c r="AJ5" s="84">
        <v>2240</v>
      </c>
      <c r="AK5" s="84">
        <v>2240</v>
      </c>
      <c r="AL5" s="108" t="s">
        <v>284</v>
      </c>
      <c r="AM5" s="84">
        <v>27141.34</v>
      </c>
      <c r="AN5" s="112">
        <v>10938.66</v>
      </c>
      <c r="AO5" s="112">
        <v>38080</v>
      </c>
      <c r="AP5" s="112">
        <v>14858.66</v>
      </c>
      <c r="AQ5" s="112">
        <v>1280.3399999999999</v>
      </c>
      <c r="AR5" s="112">
        <v>16139</v>
      </c>
      <c r="AS5" s="112">
        <v>14858.66</v>
      </c>
      <c r="AT5" s="112">
        <v>1280.3399999999999</v>
      </c>
      <c r="AU5" s="112">
        <v>16139</v>
      </c>
      <c r="AV5" s="84">
        <v>26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288</v>
      </c>
      <c r="BH5" s="114" t="s">
        <v>254</v>
      </c>
      <c r="BI5" s="38" t="s">
        <v>110</v>
      </c>
      <c r="BJ5" s="85">
        <v>45966</v>
      </c>
      <c r="BK5" s="84"/>
      <c r="BL5" s="38" t="s">
        <v>115</v>
      </c>
      <c r="BM5" s="115" t="s">
        <v>120</v>
      </c>
      <c r="BN5" s="116" t="s">
        <v>199</v>
      </c>
      <c r="BO5" s="84" t="s">
        <v>244</v>
      </c>
      <c r="BP5" s="84">
        <v>2240</v>
      </c>
      <c r="BQ5" s="117" t="s">
        <v>202</v>
      </c>
      <c r="BR5" s="118" t="s">
        <v>255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266</v>
      </c>
      <c r="G6" s="84" t="s">
        <v>267</v>
      </c>
      <c r="H6" s="38" t="s">
        <v>268</v>
      </c>
      <c r="I6" s="84">
        <v>180426</v>
      </c>
      <c r="J6" s="38" t="s">
        <v>269</v>
      </c>
      <c r="K6" s="84">
        <v>180426</v>
      </c>
      <c r="L6" s="84" t="s">
        <v>270</v>
      </c>
      <c r="M6" s="38" t="s">
        <v>271</v>
      </c>
      <c r="N6" s="84">
        <v>371357</v>
      </c>
      <c r="O6" s="84" t="s">
        <v>272</v>
      </c>
      <c r="P6" s="84">
        <v>603980</v>
      </c>
      <c r="Q6" s="38" t="s">
        <v>273</v>
      </c>
      <c r="R6" s="38" t="s">
        <v>278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0</v>
      </c>
      <c r="X6" s="38" t="s">
        <v>251</v>
      </c>
      <c r="Y6" s="84">
        <v>356771135</v>
      </c>
      <c r="Z6" s="38" t="s">
        <v>277</v>
      </c>
      <c r="AA6" s="108" t="s">
        <v>285</v>
      </c>
      <c r="AB6" s="84">
        <v>30000</v>
      </c>
      <c r="AC6" s="108" t="s">
        <v>280</v>
      </c>
      <c r="AD6" s="84">
        <v>18</v>
      </c>
      <c r="AE6" s="84" t="s">
        <v>286</v>
      </c>
      <c r="AF6" s="84" t="s">
        <v>281</v>
      </c>
      <c r="AG6" s="108" t="s">
        <v>282</v>
      </c>
      <c r="AH6" s="84" t="s">
        <v>253</v>
      </c>
      <c r="AI6" s="108" t="s">
        <v>287</v>
      </c>
      <c r="AJ6" s="84">
        <v>2020</v>
      </c>
      <c r="AK6" s="84">
        <v>2020</v>
      </c>
      <c r="AL6" s="108" t="s">
        <v>284</v>
      </c>
      <c r="AM6" s="84">
        <v>9889.23</v>
      </c>
      <c r="AN6" s="112">
        <v>4290.7700000000004</v>
      </c>
      <c r="AO6" s="112">
        <v>14180</v>
      </c>
      <c r="AP6" s="112">
        <v>20110.77</v>
      </c>
      <c r="AQ6" s="112">
        <v>2600.23</v>
      </c>
      <c r="AR6" s="112">
        <v>22711</v>
      </c>
      <c r="AS6" s="112">
        <v>15685.39</v>
      </c>
      <c r="AT6" s="112">
        <v>2454.61</v>
      </c>
      <c r="AU6" s="112">
        <v>18140</v>
      </c>
      <c r="AV6" s="84">
        <v>16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288</v>
      </c>
      <c r="BH6" s="114" t="s">
        <v>254</v>
      </c>
      <c r="BI6" s="38" t="s">
        <v>110</v>
      </c>
      <c r="BJ6" s="85">
        <v>45966</v>
      </c>
      <c r="BK6" s="84"/>
      <c r="BL6" s="38" t="s">
        <v>115</v>
      </c>
      <c r="BM6" s="115" t="s">
        <v>120</v>
      </c>
      <c r="BN6" s="116" t="s">
        <v>199</v>
      </c>
      <c r="BO6" s="84" t="s">
        <v>244</v>
      </c>
      <c r="BP6" s="84">
        <v>2120</v>
      </c>
      <c r="BQ6" s="117" t="s">
        <v>202</v>
      </c>
      <c r="BR6" s="118" t="s">
        <v>255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266</v>
      </c>
      <c r="G7" s="84" t="s">
        <v>267</v>
      </c>
      <c r="H7" s="38" t="s">
        <v>268</v>
      </c>
      <c r="I7" s="84">
        <v>180426</v>
      </c>
      <c r="J7" s="38" t="s">
        <v>269</v>
      </c>
      <c r="K7" s="84">
        <v>180426</v>
      </c>
      <c r="L7" s="84" t="s">
        <v>270</v>
      </c>
      <c r="M7" s="38" t="s">
        <v>271</v>
      </c>
      <c r="N7" s="84">
        <v>371357</v>
      </c>
      <c r="O7" s="84" t="s">
        <v>272</v>
      </c>
      <c r="P7" s="84">
        <v>603980</v>
      </c>
      <c r="Q7" s="38" t="s">
        <v>273</v>
      </c>
      <c r="R7" s="38" t="s">
        <v>250</v>
      </c>
      <c r="S7" s="84" t="s">
        <v>289</v>
      </c>
      <c r="T7" s="84" t="s">
        <v>289</v>
      </c>
      <c r="U7" s="84" t="s">
        <v>275</v>
      </c>
      <c r="V7" s="84" t="s">
        <v>276</v>
      </c>
      <c r="W7" s="84">
        <v>541</v>
      </c>
      <c r="X7" s="38" t="s">
        <v>251</v>
      </c>
      <c r="Y7" s="84">
        <v>352358737</v>
      </c>
      <c r="Z7" s="38" t="s">
        <v>290</v>
      </c>
      <c r="AA7" s="108" t="s">
        <v>279</v>
      </c>
      <c r="AB7" s="84">
        <v>42000</v>
      </c>
      <c r="AC7" s="108" t="s">
        <v>280</v>
      </c>
      <c r="AD7" s="84">
        <v>24</v>
      </c>
      <c r="AE7" s="84" t="s">
        <v>252</v>
      </c>
      <c r="AF7" s="84" t="s">
        <v>281</v>
      </c>
      <c r="AG7" s="108" t="s">
        <v>282</v>
      </c>
      <c r="AH7" s="84" t="s">
        <v>253</v>
      </c>
      <c r="AI7" s="108" t="s">
        <v>283</v>
      </c>
      <c r="AJ7" s="84">
        <v>2240</v>
      </c>
      <c r="AK7" s="84">
        <v>2240</v>
      </c>
      <c r="AL7" s="108" t="s">
        <v>291</v>
      </c>
      <c r="AM7" s="84">
        <v>29065.85</v>
      </c>
      <c r="AN7" s="112">
        <v>11254.15</v>
      </c>
      <c r="AO7" s="112">
        <v>40320</v>
      </c>
      <c r="AP7" s="112">
        <v>12934.15</v>
      </c>
      <c r="AQ7" s="112">
        <v>964.85</v>
      </c>
      <c r="AR7" s="112">
        <v>13899</v>
      </c>
      <c r="AS7" s="112">
        <v>12934.15</v>
      </c>
      <c r="AT7" s="112">
        <v>964.85</v>
      </c>
      <c r="AU7" s="112">
        <v>13899</v>
      </c>
      <c r="AV7" s="84">
        <v>26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292</v>
      </c>
      <c r="BH7" s="114" t="s">
        <v>254</v>
      </c>
      <c r="BI7" s="38" t="s">
        <v>110</v>
      </c>
      <c r="BJ7" s="85">
        <v>45966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2200</v>
      </c>
      <c r="BQ7" s="117" t="s">
        <v>202</v>
      </c>
      <c r="BR7" s="118" t="s">
        <v>255</v>
      </c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2025-11-05T11:06:24Z</dcterms:modified>
</cp:coreProperties>
</file>