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CF4E8AEB-F5EC-46BC-BB4B-CC0F4A89D37D}" xr6:coauthVersionLast="47" xr6:coauthVersionMax="47" xr10:uidLastSave="{98CD92B3-26CE-47D9-AE34-361DBE83D95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<sst xmlns="http://schemas.openxmlformats.org/spreadsheetml/2006/main" count="335" uniqueCount="292">
  <si>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</si>
  <si>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</si>
  <si>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</si>
  <si>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</si>
  <si>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</si>
  <si>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</si>
  <si>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</si>
  <si>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</si>
  <si>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</si>
  <si>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</si>
  <si>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</si>
  <si>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</si>
  <si>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</si>
  <si>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</si>
  <si>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</si>
  <si>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</si>
  <si>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</si>
  <si>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</si>
  <si>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</si>
  <si>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</si>
  <si>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</si>
  <si>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</si>
  <si>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</si>
  <si>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</si>
  <si>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</si>
  <si>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</si>
  <si>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</si>
  <si>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</si>
  <si>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</si>
  <si>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</si>
  <si>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</si>
  <si>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</si>
  <si>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</si>
  <si>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</si>
  <si>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</si>
  <si>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</si>
  <si>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</si>
  <si>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</si>
  <si>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</si>
  <si>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</si>
  <si>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</si>
  <si>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</si>
  <si>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</si>
  <si>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</si>
  <si>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</si>
  <si>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</si>
  <si>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</si>
  <si>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</si>
  <si>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</si>
  <si>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</si>
  <si>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</si>
  <si>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</si>
  <si>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</si>
  <si>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</si>
  <si>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</si>
  <si>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</si>
  <si>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</si>
  <si>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</si>
  <si>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</si>
  <si>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</si>
  <si>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</si>
  <si>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</si>
  <si>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</si>
  <si>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</si>
  <si>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</si>
  <si>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</si>
  <si>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</si>
  <si>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</si>
  <si>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</si>
  <si>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</si>
  <si>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</si>
  <si>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</si>
  <si>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</si>
  <si>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</si>
  <si>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</si>
  <si>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</si>
  <si>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</si>
  <si>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</si>
  <si>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</si>
  <si>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</si>
  <si>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</si>
  <si>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</si>
  <si>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</si>
  <si>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</si>
  <si>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</si>
  <si>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</si>
  <si>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</si>
  <si>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</si>
  <si>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</si>
  <si>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</si>
  <si>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</si>
  <si>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</si>
  <si>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</si>
  <si>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</si>
  <si>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</si>
  <si>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</si>
  <si>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</si>
  <si>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</si>
  <si>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</si>
  <si>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</si>
  <si>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</si>
  <si>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</si>
  <si>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</si>
  <si>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</si>
  <si>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</si>
  <si>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</si>
  <si>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</si>
  <si>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</si>
  <si>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</si>
  <si>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</si>
  <si>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</si>
  <si>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</si>
  <si>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</si>
  <si>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</si>
  <si>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</si>
  <si>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</si>
  <si>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</si>
  <si>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</si>
  <si>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</si>
  <si>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</si>
  <si>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</si>
  <si>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</si>
  <si>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</si>
  <si>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</si>
  <si>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</si>
  <si>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</si>
  <si>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</si>
  <si>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</si>
  <si>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</si>
  <si>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</si>
  <si>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</si>
  <si>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</si>
  <si>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</si>
  <si>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</si>
  <si>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</si>
  <si>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</si>
  <si>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</si>
  <si>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</si>
  <si>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</si>
  <si>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</si>
  <si>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</si>
  <si>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</si>
  <si>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</si>
  <si>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</si>
  <si>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</si>
  <si>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</si>
  <si>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</si>
  <si>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</si>
  <si>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</si>
  <si>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</si>
  <si>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</si>
  <si>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</si>
  <si>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</si>
  <si>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</si>
  <si>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</si>
  <si>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</si>
  <si>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</si>
  <si>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</si>
  <si>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</si>
  <si>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</si>
  <si>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</si>
  <si>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</si>
  <si>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</si>
  <si>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</si>
  <si>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</si>
  <si>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</si>
  <si>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</si>
  <si>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</si>
  <si>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</si>
  <si>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</si>
  <si>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</si>
  <si>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</si>
  <si>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</si>
  <si>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</si>
  <si>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</si>
  <si>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</si>
  <si>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</si>
  <si>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</si>
  <si>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</si>
  <si>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</si>
  <si>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</si>
  <si>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</si>
  <si>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</si>
  <si>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</si>
  <si>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</si>
  <si>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</si>
  <si>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</si>
  <si>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</si>
  <si>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</si>
  <si>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</si>
  <si>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</si>
  <si>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</si>
  <si>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</si>
  <si>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</si>
  <si>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</si>
  <si>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</si>
  <si>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</si>
  <si>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</si>
  <si>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</si>
  <si>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</si>
  <si>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</si>
  <si>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</si>
  <si>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</si>
  <si>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</si>
  <si>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</si>
  <si>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</si>
  <si>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</si>
  <si>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</si>
  <si>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</si>
  <si>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</si>
  <si>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</si>
  <si>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</si>
  <si>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</si>
  <si>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</si>
  <si>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</si>
  <si>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</si>
  <si>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</si>
  <si>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</si>
  <si>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</si>
  <si>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</si>
  <si>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</si>
  <si>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</si>
  <si>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</si>
  <si>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</si>
  <si>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</si>
  <si>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</si>
  <si>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</si>
  <si>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</si>
  <si>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</si>
  <si>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</si>
  <si>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</si>
  <si>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</si>
  <si>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</si>
  <si>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</si>
  <si>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</si>
  <si>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</si>
  <si>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</si>
  <si>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</si>
  <si>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</si>
  <si>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</si>
  <si>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</si>
  <si>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</si>
  <si>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</si>
  <si>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</si>
  <si>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</si>
  <si>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</si>
  <si>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</si>
  <si>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</si>
  <si>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</si>
  <si>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</si>
  <si>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</si>
  <si>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Beawar</t>
  </si>
  <si>
    <t>RJ3048</t>
  </si>
  <si>
    <t>Bhim</t>
  </si>
  <si>
    <t>Dahediya</t>
  </si>
  <si>
    <t>SF0083498</t>
  </si>
  <si>
    <t>Shiv Lakhan Singh</t>
  </si>
  <si>
    <t>Dahediya C1</t>
  </si>
  <si>
    <t>Dahediya C1 Lavi1</t>
  </si>
  <si>
    <t>Chetana</t>
  </si>
  <si>
    <t>SSF2761810</t>
  </si>
  <si>
    <t>GENERAL</t>
  </si>
  <si>
    <t>HINDU</t>
  </si>
  <si>
    <t>ALMIRAH Making</t>
  </si>
  <si>
    <t>SHANTI</t>
  </si>
  <si>
    <t>20-Sep-2022</t>
  </si>
  <si>
    <t>Mon</t>
  </si>
  <si>
    <t>1</t>
  </si>
  <si>
    <t>3.13 Yrs</t>
  </si>
  <si>
    <t>20 Sep 2022</t>
  </si>
  <si>
    <t>&gt; 2 to 4 Years</t>
  </si>
  <si>
    <t>02-Nov-2022</t>
  </si>
  <si>
    <t>01-Oct-2024</t>
  </si>
  <si>
    <t>Open</t>
  </si>
  <si>
    <t>31-Dec-2024</t>
  </si>
  <si>
    <t>TWO</t>
  </si>
  <si>
    <t>Mukesh Verma/SF0075653</t>
  </si>
  <si>
    <t>Dear Sir,
I contacted the borrower's Son over a telecall, who informed me that my mother loan was closed in Oct 2024, and there were no EMIs due from my side, But still showing as overdue.
Upon verification through the customer’s sub-ledger, I found that the EMI is due for Jul 2024. The borrower’s Son shared a Loan Card showing that Mrs. SHANTI, (Loan ID:  348834565) paid an EMI amount of Rs.2350 on 01-07-2024 to Loan Officer  Vedveer/SF0071615
Additionally, both the borrower and her Son have provided a written statement confirming the payment.
It appears that the EMI payment has not been posted in FIMO by the Loan Officer Vedveer/SF0071615.
Please note that the concerned Loan Officer, Mr. Vedveer/SF0071615. has already been terminated from this branch.</t>
  </si>
  <si>
    <t>FN25-26-02808</t>
  </si>
  <si>
    <t>Vedveer</t>
  </si>
  <si>
    <t>SF0071615</t>
  </si>
  <si>
    <t>Loan Oficer</t>
  </si>
  <si>
    <t>Dear Sir,
 I contacted the borrower's Son over a telecall, who informed me that my mother loan was closed in Oct 2024, and there were no EMIs due from my side, But still showing as overdue.
 Upon verification through the customer’s sub-ledger, I found that the EMI is due for Jul 2024. The borrower’s Son shared a Loan Card showing that Mrs. SHANTI, (Loan ID:  348834565) paid an EMI amount of Rs.2350 on 01-07-2024 to Loan Officer  Vedveer/SF0071615
 Additionally, both the borrower and her Son have provided a written statement confirming the payment.
 It appears that the EMI payment has not been posted in FIMO by the Loan Officer Vedveer/SF0071615.
 Please note that the concerned Loan Officer, Mr. Vedveer/SF0071615. has already been terminated from this branch.</t>
  </si>
  <si>
    <t>Complaint Lodged</t>
  </si>
  <si>
    <t>CSS</t>
  </si>
  <si>
    <t>Terminated</t>
  </si>
  <si>
    <t>Dear Team,
As per the findings of the contacted the borrower's Son over a telecall verification conducted in Nov 2025, it was observed that a fraud amounting to Rs.2350/- has taken place. Specifically, the, LO Vedveer/SF0071615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Rs.2350/-, and again failed to record these transactions in FIMO."</t>
  </si>
  <si>
    <t>Mahesh Chand/SF0091585</t>
  </si>
  <si>
    <t>Suresh Kumar Yadav/SF0080719</t>
  </si>
  <si>
    <t>Sandeep Kumar/SF0073453</t>
  </si>
  <si>
    <t>Mukeshkumar sain/SF0072487</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</si>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</sst>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RJ3048</v>
      </c>
      <c r="D5" s="63" t="str">
        <f>IF('Physical Cash at Safe'!D28="Yes", 'Physical Cash at Safe'!A4, 'Borrower Wise Details'!C5)</f>
        <v>Bhim</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45960</v>
      </c>
      <c r="H5" s="107" t="s">
        <v>284</v>
      </c>
      <c r="I5" s="61">
        <v>45967</v>
      </c>
      <c r="J5" s="74" t="str">
        <f>IF('Physical Cash at Safe'!D28="Yes",'Physical Cash at Safe'!E28,IF('Borrower Wise Details'!D5&lt;&gt;"",'Borrower Wise Details'!D5,""))</f>
        <v>FN25-26-02808</v>
      </c>
      <c r="K5" s="81">
        <v>1</v>
      </c>
      <c r="L5" s="82">
        <v>2350</v>
      </c>
      <c r="M5" s="82">
        <v>0</v>
      </c>
      <c r="N5" s="82" t="s">
        <v>289</v>
      </c>
      <c r="O5" s="82" t="s">
        <v>287</v>
      </c>
      <c r="P5" s="82" t="s">
        <v>290</v>
      </c>
      <c r="Q5" s="82" t="s">
        <v>288</v>
      </c>
      <c r="R5" s="75" t="str">
        <f>IF('Physical Cash at Safe'!$D$28="Yes", 'Physical Cash at Safe'!$A$28, IF('Borrower Wise Details'!F5&lt;&gt;"", 'Borrower Wise Details'!F5, ""))</f>
        <v>Vedveer</v>
      </c>
      <c r="S5" s="74" t="str">
        <f>IF('Physical Cash at Safe'!$D$28="Yes", 'Physical Cash at Safe'!$C$28, IF('Borrower Wise Details'!H5&lt;&gt;"", 'Borrower Wise Details'!H5, ""))</f>
        <v>Loan Oficer</v>
      </c>
      <c r="T5" s="74" t="str">
        <f>IF('Physical Cash at Safe'!$D$28="Yes", 'Physical Cash at Safe'!$B$28, IF('Borrower Wise Details'!G5&lt;&gt;"", 'Borrower Wise Details'!G5, ""))</f>
        <v>SF0071615</v>
      </c>
      <c r="U5" s="77" t="s">
        <v>285</v>
      </c>
      <c r="V5" s="61">
        <v>45623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291</v>
      </c>
      <c r="Z5" s="61">
        <v>45967</v>
      </c>
      <c r="AA5" s="61">
        <v>45967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2350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45968</v>
      </c>
      <c r="AH5" s="70" t="s">
        <v>286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RJ3048</v>
      </c>
      <c r="C5" s="50" t="str">
        <f>IF('Fraud Investigation Report'!D5="", "", 'Fraud Investigation Report'!D5)</f>
        <v>Bhim</v>
      </c>
      <c r="D5" s="68" t="str">
        <f>IF(OR('Fraud Investigation Report'!R5="", 'Fraud Investigation Report'!R5=0), "", 'Fraud Investigation Report'!R5)</f>
        <v>Vedveer</v>
      </c>
      <c r="E5" s="68" t="str">
        <f>IF(OR('Fraud Investigation Report'!T5="", 'Fraud Investigation Report'!T5=0), "", 'Fraud Investigation Report'!T5)</f>
        <v>SF0071615</v>
      </c>
      <c r="F5" s="68" t="str">
        <f>IF(OR('Fraud Investigation Report'!S5="", 'Fraud Investigation Report'!S5=0), "", 'Fraud Investigation Report'!S5)</f>
        <v>Loan Oficer</v>
      </c>
      <c r="G5" s="50" t="str">
        <f>IF('Fraud Investigation Report'!J5="", "", 'Fraud Investigation Report'!J5)</f>
        <v>FN25-26-02808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2350</v>
      </c>
      <c r="O5" s="69">
        <f>IF('Fraud Investigation Report'!AD5="", "", 'Fraud Investigation Report'!AD5)</f>
        <v>0</v>
      </c>
      <c r="P5" s="126">
        <f>IF(AND(N5="", O5=""), "", IF(O5="", N5, N5 - IF(ISNUMBER(O5), O5, 0)))</f>
        <v>2350</v>
      </c>
      <c r="Q5" s="49"/>
      <c r="R5" s="84" t="s">
        <v>283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7"/>
      <c r="B30" s="127"/>
      <c r="C30" s="128"/>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06"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J5" sqref="J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RJ3048</v>
      </c>
      <c r="C5" s="119" t="str">
        <f>IF('Loan Outstanding Report'!$H$5="", "", 'Loan Outstanding Report'!$H$5)</f>
        <v>Bhim</v>
      </c>
      <c r="D5" s="130" t="s">
        <v>278</v>
      </c>
      <c r="E5" s="65">
        <v>45967</v>
      </c>
      <c r="F5" s="131" t="s">
        <v>279</v>
      </c>
      <c r="G5" s="132" t="s">
        <v>280</v>
      </c>
      <c r="H5" s="49" t="s">
        <v>281</v>
      </c>
      <c r="I5" s="120" t="s">
        <v>257</v>
      </c>
      <c r="J5" s="120" t="s">
        <v>260</v>
      </c>
      <c r="K5" s="120" t="s">
        <v>264</v>
      </c>
      <c r="L5" s="11">
        <v>348834565</v>
      </c>
      <c r="M5" s="65" t="s">
        <v>265</v>
      </c>
      <c r="N5" s="124">
        <v>43840</v>
      </c>
      <c r="O5" s="124">
        <v>2350</v>
      </c>
      <c r="P5" s="121" t="s">
        <v>139</v>
      </c>
      <c r="Q5" s="80">
        <v>45474</v>
      </c>
      <c r="R5" s="124">
        <v>2350</v>
      </c>
      <c r="S5" s="124">
        <v>0</v>
      </c>
      <c r="T5" s="124">
        <v>0</v>
      </c>
      <c r="U5" s="125">
        <f t="shared" ref="U5" si="0">IF(AND(ISBLANK(R5),ISBLANK(S5),ISBLANK(T5)),"",R5-(S5+T5))</f>
        <v>2350</v>
      </c>
      <c r="V5" s="117" t="s">
        <v>202</v>
      </c>
      <c r="W5" s="122" t="s">
        <v>282</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2" zoomScaleNormal="82"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0.5546875" style="99" bestFit="1" customWidth="1"/>
    <col min="4" max="4" width="11.88671875" style="99" bestFit="1" customWidth="1"/>
    <col min="5" max="5" width="10" style="99" bestFit="1" customWidth="1"/>
    <col min="6" max="6" width="11.88671875" style="99" bestFit="1" customWidth="1"/>
    <col min="7" max="7" width="16.5546875" style="99" bestFit="1" customWidth="1"/>
    <col min="8" max="8" width="12" style="99" bestFit="1" customWidth="1"/>
    <col min="9" max="9" width="13.5546875" style="99" bestFit="1" customWidth="1"/>
    <col min="10" max="10" width="11.44140625" style="99" bestFit="1" customWidth="1"/>
    <col min="11" max="11" width="13.6640625" style="99" bestFit="1" customWidth="1"/>
    <col min="12" max="12" width="15.44140625" style="99" bestFit="1" customWidth="1"/>
    <col min="13" max="13" width="14.88671875" style="99" bestFit="1" customWidth="1"/>
    <col min="14" max="14" width="13.6640625" style="99" bestFit="1" customWidth="1"/>
    <col min="15" max="15" width="12.88671875" style="99" bestFit="1" customWidth="1"/>
    <col min="16" max="16" width="13.6640625" style="99" bestFit="1"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251</v>
      </c>
      <c r="G5" s="84" t="s">
        <v>252</v>
      </c>
      <c r="H5" s="38" t="s">
        <v>253</v>
      </c>
      <c r="I5" s="84">
        <v>3768</v>
      </c>
      <c r="J5" s="38" t="s">
        <v>254</v>
      </c>
      <c r="K5" s="84">
        <v>3768</v>
      </c>
      <c r="L5" s="84" t="s">
        <v>255</v>
      </c>
      <c r="M5" s="38" t="s">
        <v>256</v>
      </c>
      <c r="N5" s="84">
        <v>352732</v>
      </c>
      <c r="O5" s="84" t="s">
        <v>257</v>
      </c>
      <c r="P5" s="84">
        <v>500732</v>
      </c>
      <c r="Q5" s="38" t="s">
        <v>258</v>
      </c>
      <c r="R5" s="38" t="s">
        <v>259</v>
      </c>
      <c r="S5" s="84" t="s">
        <v>260</v>
      </c>
      <c r="T5" s="84" t="s">
        <v>260</v>
      </c>
      <c r="U5" s="84" t="s">
        <v>261</v>
      </c>
      <c r="V5" s="84" t="s">
        <v>262</v>
      </c>
      <c r="W5" s="84">
        <v>541</v>
      </c>
      <c r="X5" s="38" t="s">
        <v>263</v>
      </c>
      <c r="Y5" s="84">
        <v>348834565</v>
      </c>
      <c r="Z5" s="38" t="s">
        <v>264</v>
      </c>
      <c r="AA5" s="108" t="s">
        <v>265</v>
      </c>
      <c r="AB5" s="84">
        <v>43840</v>
      </c>
      <c r="AC5" s="108" t="s">
        <v>266</v>
      </c>
      <c r="AD5" s="84">
        <v>24</v>
      </c>
      <c r="AE5" s="84" t="s">
        <v>267</v>
      </c>
      <c r="AF5" s="84" t="s">
        <v>268</v>
      </c>
      <c r="AG5" s="108" t="s">
        <v>269</v>
      </c>
      <c r="AH5" s="84" t="s">
        <v>270</v>
      </c>
      <c r="AI5" s="108" t="s">
        <v>271</v>
      </c>
      <c r="AJ5" s="84">
        <v>2083</v>
      </c>
      <c r="AK5" s="84">
        <v>2350</v>
      </c>
      <c r="AL5" s="108" t="s">
        <v>272</v>
      </c>
      <c r="AM5" s="84">
        <v>41535.46</v>
      </c>
      <c r="AN5" s="112">
        <v>12247.54</v>
      </c>
      <c r="AO5" s="112">
        <v>53783</v>
      </c>
      <c r="AP5" s="112">
        <v>2304.54</v>
      </c>
      <c r="AQ5" s="112">
        <v>45.46</v>
      </c>
      <c r="AR5" s="112">
        <v>2350</v>
      </c>
      <c r="AS5" s="112">
        <v>2304.54</v>
      </c>
      <c r="AT5" s="112">
        <v>45.46</v>
      </c>
      <c r="AU5" s="112">
        <v>2350</v>
      </c>
      <c r="AV5" s="84">
        <v>38</v>
      </c>
      <c r="AW5" s="84">
        <v>400</v>
      </c>
      <c r="AX5" s="84" t="s">
        <v>275</v>
      </c>
      <c r="AY5" s="108"/>
      <c r="AZ5" s="84"/>
      <c r="BA5" s="84"/>
      <c r="BB5" s="84" t="s">
        <v>273</v>
      </c>
      <c r="BC5" s="84"/>
      <c r="BD5" s="108" t="s">
        <v>274</v>
      </c>
      <c r="BE5" s="84">
        <v>43840</v>
      </c>
      <c r="BF5" s="38" t="s">
        <v>260</v>
      </c>
      <c r="BG5" s="84">
        <v>7023272496</v>
      </c>
      <c r="BH5" s="114" t="s">
        <v>276</v>
      </c>
      <c r="BI5" s="38" t="s">
        <v>111</v>
      </c>
      <c r="BJ5" s="85">
        <v>45967</v>
      </c>
      <c r="BK5" s="84"/>
      <c r="BL5" s="38"/>
      <c r="BM5" s="115" t="s">
        <v>120</v>
      </c>
      <c r="BN5" s="116" t="s">
        <v>200</v>
      </c>
      <c r="BO5" s="84" t="s">
        <v>245</v>
      </c>
      <c r="BP5" s="84">
        <v>2350</v>
      </c>
      <c r="BQ5" s="117" t="s">
        <v>202</v>
      </c>
      <c r="BR5" s="129" t="s">
        <v>277</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2025-11-07T05:22:23Z</dcterms:modified>
</cp:coreProperties>
</file>