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angalpur-FN25-26-02821\"/>
    </mc:Choice>
  </mc:AlternateContent>
  <xr:revisionPtr revIDLastSave="0" documentId="13_ncr:1_{9B45F36F-7BA5-46BF-9758-EC63C3FD16C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<sst xmlns="http://schemas.openxmlformats.org/spreadsheetml/2006/main" count="354" uniqueCount="301">
  <si>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</si>
  <si>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</si>
  <si>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</si>
  <si>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</si>
  <si>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</si>
  <si>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</si>
  <si>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</si>
  <si>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</si>
  <si>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</si>
  <si>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</si>
  <si>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</si>
  <si>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</si>
  <si>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</si>
  <si>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</si>
  <si>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</si>
  <si>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</si>
  <si>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</si>
  <si>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</si>
  <si>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</si>
  <si>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</si>
  <si>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</si>
  <si>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</si>
  <si>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</si>
  <si>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</si>
  <si>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</si>
  <si>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</si>
  <si>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</si>
  <si>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</si>
  <si>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</si>
  <si>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</si>
  <si>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</si>
  <si>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</si>
  <si>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</si>
  <si>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</si>
  <si>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</si>
  <si>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</si>
  <si>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</si>
  <si>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</si>
  <si>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</si>
  <si>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</si>
  <si>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</si>
  <si>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</si>
  <si>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</si>
  <si>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</si>
  <si>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</si>
  <si>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</si>
  <si>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</si>
  <si>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</si>
  <si>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</si>
  <si>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</si>
  <si>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</si>
  <si>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</si>
  <si>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</si>
  <si>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</si>
  <si>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</si>
  <si>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</si>
  <si>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</si>
  <si>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</si>
  <si>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</si>
  <si>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</si>
  <si>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</si>
  <si>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</si>
  <si>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</si>
  <si>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</si>
  <si>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</si>
  <si>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</si>
  <si>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</si>
  <si>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</si>
  <si>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</si>
  <si>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</si>
  <si>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</si>
  <si>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</si>
  <si>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</si>
  <si>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</si>
  <si>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</si>
  <si>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</si>
  <si>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</si>
  <si>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</si>
  <si>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</si>
  <si>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</si>
  <si>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</si>
  <si>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</si>
  <si>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</si>
  <si>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</si>
  <si>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</si>
  <si>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</si>
  <si>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</si>
  <si>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</si>
  <si>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</si>
  <si>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</si>
  <si>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</si>
  <si>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</si>
  <si>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</si>
  <si>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</si>
  <si>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</si>
  <si>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</si>
  <si>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</si>
  <si>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</si>
  <si>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</si>
  <si>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</si>
  <si>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</si>
  <si>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</si>
  <si>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</si>
  <si>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</si>
  <si>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</si>
  <si>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</si>
  <si>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</si>
  <si>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</si>
  <si>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</si>
  <si>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</si>
  <si>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</si>
  <si>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</si>
  <si>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</si>
  <si>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</si>
  <si>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</si>
  <si>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</si>
  <si>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</si>
  <si>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</si>
  <si>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</si>
  <si>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</si>
  <si>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</si>
  <si>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</si>
  <si>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</si>
  <si>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</si>
  <si>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</si>
  <si>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</si>
  <si>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</si>
  <si>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</si>
  <si>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</si>
  <si>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</si>
  <si>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</si>
  <si>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</si>
  <si>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</si>
  <si>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</si>
  <si>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</si>
  <si>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</si>
  <si>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</si>
  <si>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</si>
  <si>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</si>
  <si>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</si>
  <si>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</si>
  <si>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</si>
  <si>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</si>
  <si>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</si>
  <si>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</si>
  <si>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</si>
  <si>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</si>
  <si>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</si>
  <si>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</si>
  <si>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</si>
  <si>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</si>
  <si>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</si>
  <si>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</si>
  <si>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</si>
  <si>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</si>
  <si>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</si>
  <si>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</si>
  <si>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</si>
  <si>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</si>
  <si>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</si>
  <si>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</si>
  <si>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</si>
  <si>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</si>
  <si>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</si>
  <si>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</si>
  <si>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</si>
  <si>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</si>
  <si>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</si>
  <si>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</si>
  <si>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</si>
  <si>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</si>
  <si>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</si>
  <si>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</si>
  <si>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</si>
  <si>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</si>
  <si>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</si>
  <si>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</si>
  <si>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</si>
  <si>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</si>
  <si>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</si>
  <si>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</si>
  <si>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</si>
  <si>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</si>
  <si>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</si>
  <si>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</si>
  <si>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</si>
  <si>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</si>
  <si>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</si>
  <si>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</si>
  <si>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</si>
  <si>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</si>
  <si>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</si>
  <si>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</si>
  <si>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</si>
  <si>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</si>
  <si>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</si>
  <si>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</si>
  <si>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</si>
  <si>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</si>
  <si>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</si>
  <si>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</si>
  <si>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</si>
  <si>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</si>
  <si>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</si>
  <si>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</si>
  <si>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</si>
  <si>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</si>
  <si>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</si>
  <si>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</si>
  <si>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</si>
  <si>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</si>
  <si>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</si>
  <si>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</si>
  <si>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</si>
  <si>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</si>
  <si>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</si>
  <si>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</si>
  <si>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</si>
  <si>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</si>
  <si>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</si>
  <si>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</si>
  <si>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</si>
  <si>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</si>
  <si>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</si>
  <si>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</si>
  <si>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</si>
  <si>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</si>
  <si>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</si>
  <si>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</si>
  <si>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</si>
  <si>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</si>
  <si>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</si>
  <si>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</si>
  <si>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</si>
  <si>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</si>
  <si>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</si>
  <si>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</si>
  <si>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</si>
  <si>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</si>
  <si>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</si>
  <si>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</si>
  <si>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</si>
  <si>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</si>
  <si>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</si>
  <si>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</si>
  <si>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</si>
  <si>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</si>
  <si>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</si>
  <si>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</si>
  <si>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</si>
  <si>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</si>
  <si>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</si>
  <si>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</si>
  <si>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</si>
  <si>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Bhadrak</t>
  </si>
  <si>
    <t>Jajpur Town</t>
  </si>
  <si>
    <t>OR1616</t>
  </si>
  <si>
    <t>Mangalpur</t>
  </si>
  <si>
    <t>Narangachha</t>
  </si>
  <si>
    <t>SF0091825</t>
  </si>
  <si>
    <t>Sibaprasad Swain</t>
  </si>
  <si>
    <t>abhi</t>
  </si>
  <si>
    <t>Chetana</t>
  </si>
  <si>
    <t>SID951375080246</t>
  </si>
  <si>
    <t>OBC</t>
  </si>
  <si>
    <t>HINDU</t>
  </si>
  <si>
    <t>Agriculture &amp; Farming</t>
  </si>
  <si>
    <t>MONALISA NAYAK</t>
  </si>
  <si>
    <t>27-Jun-2023</t>
  </si>
  <si>
    <t>Tue</t>
  </si>
  <si>
    <t>3</t>
  </si>
  <si>
    <t>2.36 Yrs</t>
  </si>
  <si>
    <t>16 Oct 2020</t>
  </si>
  <si>
    <t>&gt; 2 to 4 Years</t>
  </si>
  <si>
    <t>09-Aug-2023</t>
  </si>
  <si>
    <t>07-Aug-2025</t>
  </si>
  <si>
    <t>Open</t>
  </si>
  <si>
    <t/>
  </si>
  <si>
    <t>9668206667</t>
  </si>
  <si>
    <t>Amarendra Malik/SF0059488</t>
  </si>
  <si>
    <t>As per Loan Card LO Bipin Biharee Barik/SF0067005 Collected Rs 2620/- On dt 09-09-2024 And Rs 2620/- On 09-10-2024 from Borrower MONALISA NAYAK(351969804) But not Posted in FIMO.</t>
  </si>
  <si>
    <t>Bipin Biharee Barik</t>
  </si>
  <si>
    <t>SF0067005</t>
  </si>
  <si>
    <t>Credit Assistant</t>
  </si>
  <si>
    <t>As per Loan Card/Borrower Statement LO Bipin Biharee Barik/SF0067005 Collected Rs 2620/- On 09-10-2024 from Borrower MONALISA NAYAK(351969804) But not Posted in FIMO.</t>
  </si>
  <si>
    <t>As per Loan Card/Borrower Statement LO Bipin Biharee Barik/SF0067005 Collected Rs 2620/- On dt 09-09-2024 from Borrower MONALISA NAYAK(351969804) But not Posted in FIMO.</t>
  </si>
  <si>
    <t>Suryakanta Mohanty</t>
  </si>
  <si>
    <t>SF0099668</t>
  </si>
  <si>
    <t>BM</t>
  </si>
  <si>
    <t>Sanjeet Malik</t>
  </si>
  <si>
    <t>SF0054913</t>
  </si>
  <si>
    <t>BQM</t>
  </si>
  <si>
    <t>CSS</t>
  </si>
  <si>
    <t>Biranchi Narayan Swain/SF0003954</t>
  </si>
  <si>
    <t>Krushna Chandra Sahoo/SF0083225</t>
  </si>
  <si>
    <t>Alok Kumar Maharana/SF0083414</t>
  </si>
  <si>
    <t>Terminated</t>
  </si>
  <si>
    <t>Completed-Report Submitted</t>
  </si>
  <si>
    <t>Fraud amount Observed Rs.5240/-</t>
  </si>
  <si>
    <t>FN25-26-02821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</si>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</sst>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45966</v>
      </c>
      <c r="H5" s="107" t="s">
        <v>292</v>
      </c>
      <c r="I5" s="61">
        <v>45967</v>
      </c>
      <c r="J5" s="74" t="str">
        <f>IF('Physical Cash at Safe'!D28="Yes",'Physical Cash at Safe'!E28,IF('Borrower Wise Details'!D5&lt;&gt;"",'Borrower Wise Details'!D5,""))</f>
        <v>FN25-26-02821</v>
      </c>
      <c r="K5" s="81">
        <v>1</v>
      </c>
      <c r="L5" s="82">
        <v>5240</v>
      </c>
      <c r="M5" s="82">
        <v>0</v>
      </c>
      <c r="N5" s="82" t="s">
        <v>293</v>
      </c>
      <c r="O5" s="82" t="s">
        <v>294</v>
      </c>
      <c r="P5" s="82" t="s">
        <v>295</v>
      </c>
      <c r="Q5" s="82" t="s">
        <v>252</v>
      </c>
      <c r="R5" s="75" t="str">
        <f>IF('Physical Cash at Safe'!$D$28="Yes", 'Physical Cash at Safe'!$A$28, IF('Borrower Wise Details'!F5&lt;&gt;"", 'Borrower Wise Details'!F5, ""))</f>
        <v>Bipin Biharee Barik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SF0067005</v>
      </c>
      <c r="U5" s="77" t="s">
        <v>296</v>
      </c>
      <c r="V5" s="61">
        <v>45643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45966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45971</v>
      </c>
      <c r="AH5" s="70" t="s">
        <v>298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Bipin Biharee Barik</v>
      </c>
      <c r="E5" s="68" t="str">
        <f>IF(OR('Fraud Investigation Report'!T5="", 'Fraud Investigation Report'!T5=0), "", 'Fraud Investigation Report'!T5)</f>
        <v>SF0067005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FN25-26-02821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5240</v>
      </c>
      <c r="Q5" s="49"/>
      <c r="R5" s="84" t="s">
        <v>300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45966</v>
      </c>
      <c r="C6" s="18">
        <v>45965</v>
      </c>
      <c r="D6" s="18">
        <v>45966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28</v>
      </c>
      <c r="C11" s="23">
        <f>B11*A11</f>
        <v>14000</v>
      </c>
      <c r="D11" s="25">
        <v>25</v>
      </c>
      <c r="E11" s="23">
        <f t="shared" ref="E11:E17" si="0">D11*A11</f>
        <v>12500</v>
      </c>
    </row>
    <row r="12" spans="1:5" ht="14.4" x14ac:dyDescent="0.3">
      <c r="A12" s="24">
        <v>200</v>
      </c>
      <c r="B12" s="25">
        <v>4</v>
      </c>
      <c r="C12" s="23">
        <f>B12*A12</f>
        <v>800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10</v>
      </c>
      <c r="E13" s="23">
        <f t="shared" si="0"/>
        <v>1000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6</v>
      </c>
      <c r="E14" s="23">
        <f t="shared" si="0"/>
        <v>300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41</v>
      </c>
      <c r="C18" s="23">
        <f>B18</f>
        <v>41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76</v>
      </c>
      <c r="C19" s="31">
        <f>SUM(C10:C18)</f>
        <v>14841</v>
      </c>
      <c r="D19" s="30" t="s">
        <v>76</v>
      </c>
      <c r="E19" s="31">
        <f>SUM(E10:E18)</f>
        <v>14841</v>
      </c>
    </row>
    <row r="20" spans="1:5" ht="30" customHeight="1" x14ac:dyDescent="0.3">
      <c r="A20" s="144" t="s">
        <v>97</v>
      </c>
      <c r="B20" s="145"/>
      <c r="C20" s="32">
        <v>14841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39.9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54" t="s">
        <v>249</v>
      </c>
      <c r="E32" s="155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48" t="s">
        <v>251</v>
      </c>
      <c r="E33" s="149"/>
    </row>
    <row r="34" spans="1:5" ht="27.6" x14ac:dyDescent="0.3">
      <c r="A34" s="39" t="s">
        <v>220</v>
      </c>
      <c r="B34" s="38" t="s">
        <v>286</v>
      </c>
      <c r="C34" s="39" t="s">
        <v>221</v>
      </c>
      <c r="D34" s="150" t="s">
        <v>289</v>
      </c>
      <c r="E34" s="151"/>
    </row>
    <row r="35" spans="1:5" ht="27.6" x14ac:dyDescent="0.3">
      <c r="A35" s="39" t="s">
        <v>222</v>
      </c>
      <c r="B35" s="38" t="s">
        <v>287</v>
      </c>
      <c r="C35" s="39" t="s">
        <v>224</v>
      </c>
      <c r="D35" s="150" t="s">
        <v>290</v>
      </c>
      <c r="E35" s="151"/>
    </row>
    <row r="36" spans="1:5" ht="25.5" customHeight="1" x14ac:dyDescent="0.3">
      <c r="A36" s="39" t="s">
        <v>223</v>
      </c>
      <c r="B36" s="38" t="s">
        <v>288</v>
      </c>
      <c r="C36" s="39" t="s">
        <v>225</v>
      </c>
      <c r="D36" s="152" t="s">
        <v>291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299</v>
      </c>
      <c r="E5" s="65">
        <v>45966</v>
      </c>
      <c r="F5" s="38" t="s">
        <v>281</v>
      </c>
      <c r="G5" s="49" t="s">
        <v>282</v>
      </c>
      <c r="H5" s="49" t="s">
        <v>283</v>
      </c>
      <c r="I5" s="120">
        <v>622734</v>
      </c>
      <c r="J5" s="120" t="s">
        <v>263</v>
      </c>
      <c r="K5" s="120" t="s">
        <v>267</v>
      </c>
      <c r="L5" s="11">
        <v>351969804</v>
      </c>
      <c r="M5" s="65" t="s">
        <v>268</v>
      </c>
      <c r="N5" s="124">
        <v>49000</v>
      </c>
      <c r="O5" s="124">
        <v>2620</v>
      </c>
      <c r="P5" s="121" t="s">
        <v>139</v>
      </c>
      <c r="Q5" s="80">
        <v>45544</v>
      </c>
      <c r="R5" s="124">
        <v>2620</v>
      </c>
      <c r="S5" s="124">
        <v>0</v>
      </c>
      <c r="T5" s="124">
        <v>0</v>
      </c>
      <c r="U5" s="125">
        <f t="shared" ref="U5" si="0">IF(AND(ISBLANK(R5),ISBLANK(S5),ISBLANK(T5)),"",R5-(S5+T5))</f>
        <v>2620</v>
      </c>
      <c r="V5" s="117" t="s">
        <v>201</v>
      </c>
      <c r="W5" s="122" t="s">
        <v>285</v>
      </c>
    </row>
    <row r="6" spans="1:23" ht="24.9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tr">
        <f>IF(J6&lt;&gt;"", $D$5, "")</f>
        <v>FN25-26-02821</v>
      </c>
      <c r="E6" s="65">
        <v>45966</v>
      </c>
      <c r="F6" s="38" t="str">
        <f>IF(J6&lt;&gt;"", $F$5, "")</f>
        <v>Bipin Biharee Barik</v>
      </c>
      <c r="G6" s="49" t="str">
        <f>IF(J6&lt;&gt;"", $G$5, "")</f>
        <v>SF0067005</v>
      </c>
      <c r="H6" s="49" t="str">
        <f>IF(J6&lt;&gt;"", $H$5, "")</f>
        <v>Credit Assistant</v>
      </c>
      <c r="I6" s="120">
        <v>622734</v>
      </c>
      <c r="J6" s="120" t="s">
        <v>263</v>
      </c>
      <c r="K6" s="120" t="s">
        <v>267</v>
      </c>
      <c r="L6" s="11">
        <v>351969804</v>
      </c>
      <c r="M6" s="65" t="s">
        <v>268</v>
      </c>
      <c r="N6" s="124">
        <v>49000</v>
      </c>
      <c r="O6" s="124">
        <v>2620</v>
      </c>
      <c r="P6" s="121" t="s">
        <v>139</v>
      </c>
      <c r="Q6" s="80">
        <v>45574</v>
      </c>
      <c r="R6" s="124">
        <v>2620</v>
      </c>
      <c r="S6" s="124">
        <v>0</v>
      </c>
      <c r="T6" s="124">
        <v>0</v>
      </c>
      <c r="U6" s="125">
        <f t="shared" ref="U6:U69" si="1">IF(AND(ISBLANK(R6),ISBLANK(S6),ISBLANK(T6)),"",R6-(S6+T6))</f>
        <v>2620</v>
      </c>
      <c r="V6" s="117" t="s">
        <v>201</v>
      </c>
      <c r="W6" s="122" t="s">
        <v>284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62169</v>
      </c>
      <c r="J5" s="38" t="s">
        <v>258</v>
      </c>
      <c r="K5" s="84">
        <v>62169</v>
      </c>
      <c r="L5" s="84" t="s">
        <v>259</v>
      </c>
      <c r="M5" s="38" t="s">
        <v>260</v>
      </c>
      <c r="N5" s="84">
        <v>104831</v>
      </c>
      <c r="O5" s="84">
        <v>622734</v>
      </c>
      <c r="P5" s="84">
        <v>150426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541</v>
      </c>
      <c r="X5" s="38" t="s">
        <v>266</v>
      </c>
      <c r="Y5" s="84">
        <v>351969804</v>
      </c>
      <c r="Z5" s="38" t="s">
        <v>267</v>
      </c>
      <c r="AA5" s="108" t="s">
        <v>268</v>
      </c>
      <c r="AB5" s="84">
        <v>49000</v>
      </c>
      <c r="AC5" s="108" t="s">
        <v>269</v>
      </c>
      <c r="AD5" s="84">
        <v>24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274</v>
      </c>
      <c r="AJ5" s="84">
        <v>2620</v>
      </c>
      <c r="AK5" s="84">
        <v>2620</v>
      </c>
      <c r="AL5" s="108" t="s">
        <v>275</v>
      </c>
      <c r="AM5" s="84">
        <v>38870.29</v>
      </c>
      <c r="AN5" s="112">
        <v>14104.71</v>
      </c>
      <c r="AO5" s="112">
        <v>52975</v>
      </c>
      <c r="AP5" s="112">
        <v>10129.709999999999</v>
      </c>
      <c r="AQ5" s="112">
        <v>350.29</v>
      </c>
      <c r="AR5" s="112">
        <v>10480</v>
      </c>
      <c r="AS5" s="112">
        <v>10129.709999999999</v>
      </c>
      <c r="AT5" s="112">
        <v>350.29</v>
      </c>
      <c r="AU5" s="112">
        <v>10480</v>
      </c>
      <c r="AV5" s="84">
        <v>28</v>
      </c>
      <c r="AW5" s="84"/>
      <c r="AX5" s="84"/>
      <c r="AY5" s="108"/>
      <c r="AZ5" s="84"/>
      <c r="BA5" s="84"/>
      <c r="BB5" s="84" t="s">
        <v>276</v>
      </c>
      <c r="BC5" s="84" t="s">
        <v>277</v>
      </c>
      <c r="BD5" s="108"/>
      <c r="BE5" s="84">
        <v>0</v>
      </c>
      <c r="BF5" s="38" t="s">
        <v>263</v>
      </c>
      <c r="BG5" s="84" t="s">
        <v>278</v>
      </c>
      <c r="BH5" s="114" t="s">
        <v>279</v>
      </c>
      <c r="BI5" s="38" t="s">
        <v>110</v>
      </c>
      <c r="BJ5" s="85">
        <v>45966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5240</v>
      </c>
      <c r="BQ5" s="117" t="s">
        <v>201</v>
      </c>
      <c r="BR5" s="118" t="s">
        <v>280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2025-11-10T07:16:07Z</dcterms:modified>
</cp:coreProperties>
</file>