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751CE424-43C5-4DB0-869D-B4A6465C5AA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<sst xmlns="http://schemas.openxmlformats.org/spreadsheetml/2006/main" count="355" uniqueCount="303">
  <si>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</si>
  <si>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</si>
  <si>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</si>
  <si>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</si>
  <si>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</si>
  <si>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</si>
  <si>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</si>
  <si>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</si>
  <si>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</si>
  <si>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</si>
  <si>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</si>
  <si>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</si>
  <si>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</si>
  <si>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</si>
  <si>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</si>
  <si>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</si>
  <si>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</si>
  <si>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</si>
  <si>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</si>
  <si>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</si>
  <si>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</si>
  <si>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</si>
  <si>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</si>
  <si>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</si>
  <si>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</si>
  <si>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</si>
  <si>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</si>
  <si>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</si>
  <si>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</si>
  <si>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</si>
  <si>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</si>
  <si>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</si>
  <si>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</si>
  <si>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</si>
  <si>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</si>
  <si>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</si>
  <si>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</si>
  <si>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</si>
  <si>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</si>
  <si>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</si>
  <si>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</si>
  <si>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</si>
  <si>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</si>
  <si>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</si>
  <si>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</si>
  <si>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</si>
  <si>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</si>
  <si>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</si>
  <si>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</si>
  <si>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</si>
  <si>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</si>
  <si>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</si>
  <si>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</si>
  <si>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</si>
  <si>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</si>
  <si>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</si>
  <si>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</si>
  <si>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</si>
  <si>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</si>
  <si>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</si>
  <si>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</si>
  <si>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</si>
  <si>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</si>
  <si>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</si>
  <si>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</si>
  <si>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</si>
  <si>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</si>
  <si>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</si>
  <si>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</si>
  <si>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</si>
  <si>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</si>
  <si>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</si>
  <si>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</si>
  <si>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</si>
  <si>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</si>
  <si>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</si>
  <si>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</si>
  <si>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</si>
  <si>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</si>
  <si>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</si>
  <si>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</si>
  <si>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</si>
  <si>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</si>
  <si>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</si>
  <si>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</si>
  <si>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</si>
  <si>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</si>
  <si>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</si>
  <si>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</si>
  <si>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</si>
  <si>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</si>
  <si>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</si>
  <si>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</si>
  <si>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</si>
  <si>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</si>
  <si>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</si>
  <si>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</si>
  <si>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</si>
  <si>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</si>
  <si>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</si>
  <si>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</si>
  <si>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</si>
  <si>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</si>
  <si>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</si>
  <si>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</si>
  <si>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</si>
  <si>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</si>
  <si>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</si>
  <si>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</si>
  <si>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</si>
  <si>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</si>
  <si>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</si>
  <si>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</si>
  <si>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</si>
  <si>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</si>
  <si>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</si>
  <si>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</si>
  <si>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</si>
  <si>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</si>
  <si>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</si>
  <si>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</si>
  <si>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</si>
  <si>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</si>
  <si>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</si>
  <si>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</si>
  <si>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</si>
  <si>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</si>
  <si>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</si>
  <si>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</si>
  <si>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</si>
  <si>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</si>
  <si>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</si>
  <si>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</si>
  <si>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</si>
  <si>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</si>
  <si>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</si>
  <si>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</si>
  <si>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</si>
  <si>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</si>
  <si>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</si>
  <si>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</si>
  <si>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</si>
  <si>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</si>
  <si>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</si>
  <si>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</si>
  <si>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</si>
  <si>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</si>
  <si>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</si>
  <si>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</si>
  <si>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</si>
  <si>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</si>
  <si>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</si>
  <si>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</si>
  <si>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</si>
  <si>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</si>
  <si>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</si>
  <si>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</si>
  <si>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</si>
  <si>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</si>
  <si>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</si>
  <si>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</si>
  <si>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</si>
  <si>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</si>
  <si>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</si>
  <si>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</si>
  <si>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</si>
  <si>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</si>
  <si>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</si>
  <si>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</si>
  <si>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</si>
  <si>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</si>
  <si>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</si>
  <si>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</si>
  <si>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</si>
  <si>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</si>
  <si>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</si>
  <si>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</si>
  <si>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</si>
  <si>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</si>
  <si>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</si>
  <si>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</si>
  <si>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</si>
  <si>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</si>
  <si>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</si>
  <si>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</si>
  <si>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</si>
  <si>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</si>
  <si>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</si>
  <si>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</si>
  <si>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</si>
  <si>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</si>
  <si>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</si>
  <si>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</si>
  <si>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</si>
  <si>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</si>
  <si>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</si>
  <si>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</si>
  <si>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</si>
  <si>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</si>
  <si>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</si>
  <si>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</si>
  <si>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</si>
  <si>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</si>
  <si>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</si>
  <si>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</si>
  <si>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</si>
  <si>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</si>
  <si>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</si>
  <si>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</si>
  <si>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</si>
  <si>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</si>
  <si>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</si>
  <si>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</si>
  <si>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</si>
  <si>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</si>
  <si>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</si>
  <si>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</si>
  <si>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</si>
  <si>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</si>
  <si>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</si>
  <si>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</si>
  <si>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</si>
  <si>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</si>
  <si>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</si>
  <si>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</si>
  <si>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</si>
  <si>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</si>
  <si>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</si>
  <si>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</si>
  <si>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</si>
  <si>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</si>
  <si>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</si>
  <si>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</si>
  <si>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</si>
  <si>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</si>
  <si>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</si>
  <si>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</si>
  <si>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</si>
  <si>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</si>
  <si>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</si>
  <si>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</si>
  <si>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</si>
  <si>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</si>
  <si>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</si>
  <si>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</si>
  <si>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</si>
  <si>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</si>
  <si>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Aurangabad ( BH)</t>
  </si>
  <si>
    <t>BH3946</t>
  </si>
  <si>
    <t>Goh</t>
  </si>
  <si>
    <t>Gaya</t>
  </si>
  <si>
    <t>Bihar-2</t>
  </si>
  <si>
    <t>During Physical Cash Verification Found Cash Shortage of Rs. 175129 From Branch.</t>
  </si>
  <si>
    <t>As Per BM Explanation Lalu Kumar/SF0047224 that Ranjay Kumar/SF0073262 Deposit of Rs. 175129 in Wrong Bank Account of HDFC Bank(Account Number-) this amount revert into Ranjay Bank Account but Ranjay not agree deposit the revert cash of Rs. 175129 at Branch.</t>
  </si>
  <si>
    <t>Thursday, July 31, 2025 7:26 PM</t>
  </si>
  <si>
    <t>North</t>
  </si>
  <si>
    <t>Aurangabad(BH)</t>
  </si>
  <si>
    <t>OBRA</t>
  </si>
  <si>
    <t>SF0086542</t>
  </si>
  <si>
    <t>Rajesh Kumar</t>
  </si>
  <si>
    <t>OBRA C2</t>
  </si>
  <si>
    <t>OBRA C2 Mangurahi1</t>
  </si>
  <si>
    <t>Chetana</t>
  </si>
  <si>
    <t>SSF4897573</t>
  </si>
  <si>
    <t>OBC</t>
  </si>
  <si>
    <t>HINDU</t>
  </si>
  <si>
    <t>Agriculture &amp; Farming</t>
  </si>
  <si>
    <t>KIRAN KUMARI</t>
  </si>
  <si>
    <t>23-Nov-2023</t>
  </si>
  <si>
    <t>01</t>
  </si>
  <si>
    <t>1</t>
  </si>
  <si>
    <t>1 Yrs</t>
  </si>
  <si>
    <t>23 Nov 2023</t>
  </si>
  <si>
    <t>&lt;= 2 Years</t>
  </si>
  <si>
    <t>01-Jan-2024</t>
  </si>
  <si>
    <t>01-Jun-2025</t>
  </si>
  <si>
    <t>Open</t>
  </si>
  <si>
    <t>Diwakar Nandan Upadhay/SF0077482</t>
  </si>
  <si>
    <t>Ranjay Kumar</t>
  </si>
  <si>
    <t>SF0073262</t>
  </si>
  <si>
    <t>Loan Officer</t>
  </si>
  <si>
    <t>FN-25-26-02824</t>
  </si>
  <si>
    <t>Dual Staff</t>
  </si>
  <si>
    <t>Available &amp; Updated</t>
  </si>
  <si>
    <t>G-2</t>
  </si>
  <si>
    <t>Branch Manager</t>
  </si>
  <si>
    <t>Uday Pratap Yadav</t>
  </si>
  <si>
    <t>SF0081585</t>
  </si>
  <si>
    <t>G-1</t>
  </si>
  <si>
    <t>Lalu Kumar</t>
  </si>
  <si>
    <t>SF0045224</t>
  </si>
  <si>
    <t>Credit Assistant</t>
  </si>
  <si>
    <t>Loan Card not available</t>
  </si>
  <si>
    <t>Business</t>
  </si>
  <si>
    <t xml:space="preserve"> Shyam Narayan Yadav/SF0032133</t>
  </si>
  <si>
    <t>Akash kumar/SF0031337</t>
  </si>
  <si>
    <t>Ravi Kumar Ranjan/SF0072744</t>
  </si>
  <si>
    <t>Saket Nath Thakur/SF0062081</t>
  </si>
  <si>
    <t>Terminated</t>
  </si>
  <si>
    <t>Completed-Report Submitted</t>
  </si>
  <si>
    <t>1.Staff Ranjay Kumar/SF0073262 Transfer total Rs.175129/- from his account to SSFL account but mistakenly this amount sent to other person’s account.
2.After raise a complain to Bank the total amount reverse in Ranjay Kumar/SF0073262 account but he is absconding from branch and also he does not responding any call from Branch side or also not received the call of any superior.</t>
  </si>
  <si>
    <t>FN25-26-02824</t>
  </si>
  <si>
    <t>Cash siphoned off complaint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</si>
</sst>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U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Aurangabad ( BH)</v>
      </c>
      <c r="D5" s="63" t="str">
        <f>IF('Physical Cash at Safe'!D28="Yes", 'Physical Cash at Safe'!A4, 'Borrower Wise Details'!C5)</f>
        <v>BH3946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45758</v>
      </c>
      <c r="H5" s="107" t="s">
        <v>293</v>
      </c>
      <c r="I5" s="61">
        <v>45758</v>
      </c>
      <c r="J5" s="74" t="str">
        <f>IF('Physical Cash at Safe'!D28="Yes",'Physical Cash at Safe'!E28,IF('Borrower Wise Details'!D5&lt;&gt;"",'Borrower Wise Details'!D5,""))</f>
        <v>FN-25-26-02824</v>
      </c>
      <c r="K5" s="81">
        <v>1</v>
      </c>
      <c r="L5" s="82">
        <v>175129</v>
      </c>
      <c r="M5" s="82">
        <v>0</v>
      </c>
      <c r="N5" s="82" t="s">
        <v>294</v>
      </c>
      <c r="O5" s="130" t="s">
        <v>295</v>
      </c>
      <c r="P5" s="130" t="s">
        <v>296</v>
      </c>
      <c r="Q5" s="130" t="s">
        <v>297</v>
      </c>
      <c r="R5" s="75" t="str">
        <f>IF('Physical Cash at Safe'!$D$28="Yes", 'Physical Cash at Safe'!$A$28, IF('Borrower Wise Details'!F5&lt;&gt;"", 'Borrower Wise Details'!F5, ""))</f>
        <v>Ranjay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SF0073262</v>
      </c>
      <c r="U5" s="77" t="s">
        <v>298</v>
      </c>
      <c r="V5" s="61">
        <v>45835</v>
      </c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299</v>
      </c>
      <c r="Z5" s="61">
        <v>46024</v>
      </c>
      <c r="AA5" s="61">
        <v>46027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175129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175129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46029</v>
      </c>
      <c r="AH5" s="70" t="s">
        <v>300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Aurangabad ( BH)</v>
      </c>
      <c r="C5" s="50" t="str">
        <f>IF('Fraud Investigation Report'!D5="", "", 'Fraud Investigation Report'!D5)</f>
        <v>BH3946</v>
      </c>
      <c r="D5" s="68" t="str">
        <f>IF(OR('Fraud Investigation Report'!R5="", 'Fraud Investigation Report'!R5=0), "", 'Fraud Investigation Report'!R5)</f>
        <v>Ranjay Kumar</v>
      </c>
      <c r="E5" s="68" t="str">
        <f>IF(OR('Fraud Investigation Report'!T5="", 'Fraud Investigation Report'!T5=0), "", 'Fraud Investigation Report'!T5)</f>
        <v>SF0073262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FN-25-26-02824</v>
      </c>
      <c r="H5" s="69">
        <f>IF(OR(ISNUMBER(SEARCH("Safe Locker Cash Siphoned Off",'Fraud Investigation Report'!W5)), ISNUMBER(SEARCH("Safe Locker Cash Siphoned Off",'Fraud Investigation Report'!X5))), 'Physical Cash at Safe'!$A$30, "")</f>
        <v>175129</v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175129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175129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28" sqref="B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247</v>
      </c>
      <c r="C4" s="41" t="s">
        <v>249</v>
      </c>
      <c r="D4" s="41" t="s">
        <v>247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46024</v>
      </c>
      <c r="C6" s="18">
        <v>46023</v>
      </c>
      <c r="D6" s="18">
        <v>46024</v>
      </c>
      <c r="E6" s="19">
        <v>0.52083333333333337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158</v>
      </c>
      <c r="E11" s="23">
        <f t="shared" ref="E11:E17" si="0">D11*A11</f>
        <v>79000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4</v>
      </c>
      <c r="E16" s="23">
        <f t="shared" si="0"/>
        <v>40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254174</v>
      </c>
      <c r="C18" s="23">
        <f>B18</f>
        <v>254174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254174</v>
      </c>
      <c r="D19" s="30" t="s">
        <v>76</v>
      </c>
      <c r="E19" s="31">
        <f>SUM(E10:E18)</f>
        <v>79045</v>
      </c>
    </row>
    <row r="20" spans="1:5" ht="30" customHeight="1" x14ac:dyDescent="0.3">
      <c r="A20" s="145" t="s">
        <v>97</v>
      </c>
      <c r="B20" s="146"/>
      <c r="C20" s="32">
        <v>79045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175129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32" t="s">
        <v>252</v>
      </c>
      <c r="C24" s="132"/>
      <c r="D24" s="132"/>
      <c r="E24" s="132"/>
    </row>
    <row r="25" spans="1:5" ht="57.75" customHeight="1" x14ac:dyDescent="0.3">
      <c r="A25" s="36" t="s">
        <v>81</v>
      </c>
      <c r="B25" s="154" t="s">
        <v>253</v>
      </c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278</v>
      </c>
      <c r="B28" s="41" t="s">
        <v>279</v>
      </c>
      <c r="C28" s="43" t="s">
        <v>280</v>
      </c>
      <c r="D28" s="43" t="s">
        <v>244</v>
      </c>
      <c r="E28" s="79" t="s">
        <v>281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7" t="s">
        <v>218</v>
      </c>
      <c r="E29" s="158"/>
    </row>
    <row r="30" spans="1:5" ht="40.049999999999997" customHeight="1" x14ac:dyDescent="0.3">
      <c r="A30" s="127">
        <v>175129</v>
      </c>
      <c r="B30" s="127">
        <v>0</v>
      </c>
      <c r="C30" s="128">
        <f>A30-B30</f>
        <v>175129</v>
      </c>
      <c r="D30" s="160" t="s">
        <v>191</v>
      </c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219</v>
      </c>
      <c r="B32" s="38" t="s">
        <v>282</v>
      </c>
      <c r="C32" s="37" t="s">
        <v>82</v>
      </c>
      <c r="D32" s="155" t="s">
        <v>283</v>
      </c>
      <c r="E32" s="156"/>
    </row>
    <row r="33" spans="1:5" ht="18" customHeight="1" x14ac:dyDescent="0.3">
      <c r="A33" s="37" t="s">
        <v>83</v>
      </c>
      <c r="B33" s="106" t="s">
        <v>284</v>
      </c>
      <c r="C33" s="39" t="s">
        <v>84</v>
      </c>
      <c r="D33" s="149" t="s">
        <v>288</v>
      </c>
      <c r="E33" s="150"/>
    </row>
    <row r="34" spans="1:5" ht="27.6" x14ac:dyDescent="0.3">
      <c r="A34" s="39" t="s">
        <v>220</v>
      </c>
      <c r="B34" s="38" t="s">
        <v>289</v>
      </c>
      <c r="C34" s="39" t="s">
        <v>221</v>
      </c>
      <c r="D34" s="151" t="s">
        <v>286</v>
      </c>
      <c r="E34" s="152"/>
    </row>
    <row r="35" spans="1:5" ht="27.6" x14ac:dyDescent="0.3">
      <c r="A35" s="39" t="s">
        <v>222</v>
      </c>
      <c r="B35" s="38" t="s">
        <v>290</v>
      </c>
      <c r="C35" s="39" t="s">
        <v>224</v>
      </c>
      <c r="D35" s="151" t="s">
        <v>287</v>
      </c>
      <c r="E35" s="152"/>
    </row>
    <row r="36" spans="1:5" ht="25.5" customHeight="1" x14ac:dyDescent="0.3">
      <c r="A36" s="39" t="s">
        <v>223</v>
      </c>
      <c r="B36" s="38" t="s">
        <v>285</v>
      </c>
      <c r="C36" s="39" t="s">
        <v>225</v>
      </c>
      <c r="D36" s="153" t="s">
        <v>291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K5" sqref="K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BH3946</v>
      </c>
      <c r="C5" s="119" t="str">
        <f>IF('Loan Outstanding Report'!$H$5="", "", 'Loan Outstanding Report'!$H$5)</f>
        <v>Aurangabad ( BH)</v>
      </c>
      <c r="D5" s="41" t="s">
        <v>301</v>
      </c>
      <c r="E5" s="65">
        <v>46025</v>
      </c>
      <c r="F5" s="38" t="s">
        <v>278</v>
      </c>
      <c r="G5" s="49" t="s">
        <v>279</v>
      </c>
      <c r="H5" s="49" t="s">
        <v>280</v>
      </c>
      <c r="I5" s="120" t="s">
        <v>260</v>
      </c>
      <c r="J5" s="120" t="s">
        <v>263</v>
      </c>
      <c r="K5" s="120" t="s">
        <v>267</v>
      </c>
      <c r="L5" s="11">
        <v>353732931</v>
      </c>
      <c r="M5" s="65" t="s">
        <v>268</v>
      </c>
      <c r="N5" s="124">
        <v>42000</v>
      </c>
      <c r="O5" s="124">
        <v>2240</v>
      </c>
      <c r="P5" s="121" t="s">
        <v>139</v>
      </c>
      <c r="Q5" s="80">
        <v>46024</v>
      </c>
      <c r="R5" s="124">
        <v>0</v>
      </c>
      <c r="S5" s="124">
        <v>0</v>
      </c>
      <c r="T5" s="124">
        <v>0</v>
      </c>
      <c r="U5" s="125">
        <f t="shared" ref="U5" si="0">IF(AND(ISBLANK(R5),ISBLANK(S5),ISBLANK(T5)),"",R5-(S5+T5))</f>
        <v>0</v>
      </c>
      <c r="V5" s="117" t="s">
        <v>201</v>
      </c>
      <c r="W5" s="122" t="s">
        <v>302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S1" zoomScale="80" zoomScaleNormal="80" workbookViewId="0">
      <selection activeCell="AJ5" sqref="AJ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31.109375" style="99" bestFit="1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9">
        <v>45862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 t="s">
        <v>254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255</v>
      </c>
      <c r="C5" s="38" t="s">
        <v>251</v>
      </c>
      <c r="D5" s="38" t="s">
        <v>250</v>
      </c>
      <c r="E5" s="38" t="s">
        <v>256</v>
      </c>
      <c r="F5" s="38" t="s">
        <v>249</v>
      </c>
      <c r="G5" s="84" t="s">
        <v>248</v>
      </c>
      <c r="H5" s="38" t="s">
        <v>247</v>
      </c>
      <c r="I5" s="84">
        <v>188670</v>
      </c>
      <c r="J5" s="38" t="s">
        <v>257</v>
      </c>
      <c r="K5" s="84">
        <v>188670</v>
      </c>
      <c r="L5" s="84" t="s">
        <v>258</v>
      </c>
      <c r="M5" s="38" t="s">
        <v>259</v>
      </c>
      <c r="N5" s="84">
        <v>350492</v>
      </c>
      <c r="O5" s="84" t="s">
        <v>260</v>
      </c>
      <c r="P5" s="84">
        <v>712861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541</v>
      </c>
      <c r="X5" s="38" t="s">
        <v>266</v>
      </c>
      <c r="Y5" s="84">
        <v>353732931</v>
      </c>
      <c r="Z5" s="38" t="s">
        <v>267</v>
      </c>
      <c r="AA5" s="108" t="s">
        <v>268</v>
      </c>
      <c r="AB5" s="84">
        <v>42000</v>
      </c>
      <c r="AC5" s="108" t="s">
        <v>269</v>
      </c>
      <c r="AD5" s="84">
        <v>24</v>
      </c>
      <c r="AE5" s="84" t="s">
        <v>270</v>
      </c>
      <c r="AF5" s="84" t="s">
        <v>271</v>
      </c>
      <c r="AG5" s="108" t="s">
        <v>272</v>
      </c>
      <c r="AH5" s="84" t="s">
        <v>273</v>
      </c>
      <c r="AI5" s="108" t="s">
        <v>274</v>
      </c>
      <c r="AJ5" s="84">
        <v>2240</v>
      </c>
      <c r="AK5" s="84">
        <v>2240</v>
      </c>
      <c r="AL5" s="108" t="s">
        <v>275</v>
      </c>
      <c r="AM5" s="84">
        <v>29092.77</v>
      </c>
      <c r="AN5" s="112">
        <v>11227.23</v>
      </c>
      <c r="AO5" s="112">
        <v>40320</v>
      </c>
      <c r="AP5" s="112">
        <v>12907.23</v>
      </c>
      <c r="AQ5" s="112">
        <v>983.77</v>
      </c>
      <c r="AR5" s="112">
        <v>13891</v>
      </c>
      <c r="AS5" s="112">
        <v>1974.78</v>
      </c>
      <c r="AT5" s="112">
        <v>265.22000000000003</v>
      </c>
      <c r="AU5" s="112">
        <v>2240</v>
      </c>
      <c r="AV5" s="84">
        <v>19</v>
      </c>
      <c r="AW5" s="84"/>
      <c r="AX5" s="84"/>
      <c r="AY5" s="108"/>
      <c r="AZ5" s="84"/>
      <c r="BA5" s="84"/>
      <c r="BB5" s="84" t="s">
        <v>276</v>
      </c>
      <c r="BC5" s="84"/>
      <c r="BD5" s="108"/>
      <c r="BE5" s="84">
        <v>0</v>
      </c>
      <c r="BF5" s="38" t="s">
        <v>263</v>
      </c>
      <c r="BG5" s="84"/>
      <c r="BH5" s="114" t="s">
        <v>277</v>
      </c>
      <c r="BI5" s="38" t="s">
        <v>110</v>
      </c>
      <c r="BJ5" s="85">
        <v>46024</v>
      </c>
      <c r="BK5" s="84"/>
      <c r="BL5" s="38" t="s">
        <v>115</v>
      </c>
      <c r="BM5" s="115" t="s">
        <v>130</v>
      </c>
      <c r="BN5" s="116" t="s">
        <v>200</v>
      </c>
      <c r="BO5" s="84" t="s">
        <v>246</v>
      </c>
      <c r="BP5" s="84"/>
      <c r="BQ5" s="117"/>
      <c r="BR5" s="118" t="s">
        <v>292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2026-01-08T04:14:24Z</dcterms:modified>
</cp:coreProperties>
</file>