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Anandpur-FN25-26-02834\"/>
    </mc:Choice>
  </mc:AlternateContent>
  <xr:revisionPtr revIDLastSave="0" documentId="13_ncr:1_{86F2B9BC-09E6-4247-9D9A-478901F0C7A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<sst xmlns="http://schemas.openxmlformats.org/spreadsheetml/2006/main" count="355" uniqueCount="300">
  <si>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</si>
  <si>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</si>
  <si>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</si>
  <si>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</si>
  <si>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</si>
  <si>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</si>
  <si>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</si>
  <si>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</si>
  <si>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</si>
  <si>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</si>
  <si>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</si>
  <si>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</si>
  <si>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</si>
  <si>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</si>
  <si>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</si>
  <si>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</si>
  <si>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</si>
  <si>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</si>
  <si>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</si>
  <si>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</si>
  <si>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</si>
  <si>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</si>
  <si>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</si>
  <si>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</si>
  <si>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</si>
  <si>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</si>
  <si>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</si>
  <si>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</si>
  <si>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</si>
  <si>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</si>
  <si>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</si>
  <si>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</si>
  <si>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</si>
  <si>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</si>
  <si>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</si>
  <si>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</si>
  <si>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</si>
  <si>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</si>
  <si>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</si>
  <si>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</si>
  <si>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</si>
  <si>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</si>
  <si>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</si>
  <si>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</si>
  <si>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</si>
  <si>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</si>
  <si>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</si>
  <si>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</si>
  <si>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</si>
  <si>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</si>
  <si>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</si>
  <si>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</si>
  <si>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</si>
  <si>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</si>
  <si>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</si>
  <si>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</si>
  <si>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</si>
  <si>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</si>
  <si>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</si>
  <si>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</si>
  <si>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</si>
  <si>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</si>
  <si>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</si>
  <si>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</si>
  <si>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</si>
  <si>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</si>
  <si>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</si>
  <si>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</si>
  <si>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</si>
  <si>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</si>
  <si>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</si>
  <si>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</si>
  <si>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</si>
  <si>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</si>
  <si>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</si>
  <si>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</si>
  <si>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</si>
  <si>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</si>
  <si>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</si>
  <si>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</si>
  <si>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</si>
  <si>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</si>
  <si>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</si>
  <si>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</si>
  <si>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</si>
  <si>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</si>
  <si>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</si>
  <si>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</si>
  <si>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</si>
  <si>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</si>
  <si>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</si>
  <si>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</si>
  <si>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</si>
  <si>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</si>
  <si>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</si>
  <si>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</si>
  <si>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</si>
  <si>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</si>
  <si>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</si>
  <si>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</si>
  <si>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</si>
  <si>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</si>
  <si>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</si>
  <si>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</si>
  <si>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</si>
  <si>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</si>
  <si>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</si>
  <si>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</si>
  <si>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</si>
  <si>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</si>
  <si>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</si>
  <si>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</si>
  <si>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</si>
  <si>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</si>
  <si>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</si>
  <si>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</si>
  <si>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</si>
  <si>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</si>
  <si>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</si>
  <si>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</si>
  <si>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</si>
  <si>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</si>
  <si>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</si>
  <si>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</si>
  <si>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</si>
  <si>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</si>
  <si>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</si>
  <si>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</si>
  <si>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</si>
  <si>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</si>
  <si>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</si>
  <si>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</si>
  <si>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</si>
  <si>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</si>
  <si>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</si>
  <si>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</si>
  <si>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</si>
  <si>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</si>
  <si>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</si>
  <si>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</si>
  <si>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</si>
  <si>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</si>
  <si>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</si>
  <si>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</si>
  <si>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</si>
  <si>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</si>
  <si>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</si>
  <si>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</si>
  <si>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</si>
  <si>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</si>
  <si>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</si>
  <si>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</si>
  <si>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</si>
  <si>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</si>
  <si>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</si>
  <si>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</si>
  <si>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</si>
  <si>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</si>
  <si>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</si>
  <si>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</si>
  <si>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</si>
  <si>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</si>
  <si>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</si>
  <si>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</si>
  <si>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</si>
  <si>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</si>
  <si>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</si>
  <si>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</si>
  <si>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</si>
  <si>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</si>
  <si>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</si>
  <si>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</si>
  <si>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</si>
  <si>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</si>
  <si>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</si>
  <si>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</si>
  <si>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</si>
  <si>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</si>
  <si>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</si>
  <si>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</si>
  <si>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</si>
  <si>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</si>
  <si>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</si>
  <si>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</si>
  <si>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</si>
  <si>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</si>
  <si>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</si>
  <si>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</si>
  <si>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</si>
  <si>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</si>
  <si>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</si>
  <si>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</si>
  <si>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</si>
  <si>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</si>
  <si>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</si>
  <si>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</si>
  <si>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</si>
  <si>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</si>
  <si>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</si>
  <si>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</si>
  <si>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</si>
  <si>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</si>
  <si>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</si>
  <si>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</si>
  <si>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</si>
  <si>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</si>
  <si>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</si>
  <si>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</si>
  <si>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</si>
  <si>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</si>
  <si>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</si>
  <si>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</si>
  <si>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</si>
  <si>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</si>
  <si>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</si>
  <si>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</si>
  <si>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</si>
  <si>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</si>
  <si>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</si>
  <si>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</si>
  <si>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</si>
  <si>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</si>
  <si>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</si>
  <si>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</si>
  <si>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</si>
  <si>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</si>
  <si>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</si>
  <si>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</si>
  <si>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</si>
  <si>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</si>
  <si>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</si>
  <si>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</si>
  <si>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</si>
  <si>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</si>
  <si>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</si>
  <si>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</si>
  <si>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</si>
  <si>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</si>
  <si>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</si>
  <si>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</si>
  <si>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</si>
  <si>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</si>
  <si>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</si>
  <si>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</si>
  <si>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</si>
  <si>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</si>
  <si>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</si>
  <si>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</si>
  <si>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</si>
  <si>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</si>
  <si>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</si>
  <si>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Anandpur</t>
  </si>
  <si>
    <t>ORGL0686</t>
  </si>
  <si>
    <t>Salabani</t>
  </si>
  <si>
    <t>SF0094892</t>
  </si>
  <si>
    <t>Laxmipriya Prusty</t>
  </si>
  <si>
    <t>164</t>
  </si>
  <si>
    <t>TARINI</t>
  </si>
  <si>
    <t>Chetana</t>
  </si>
  <si>
    <t>CID068602832</t>
  </si>
  <si>
    <t>GENERAL</t>
  </si>
  <si>
    <t>HINDU</t>
  </si>
  <si>
    <t>Agriculture &amp; Farming</t>
  </si>
  <si>
    <t>SUMITRA NATH</t>
  </si>
  <si>
    <t>14-Apr-2023</t>
  </si>
  <si>
    <t>03</t>
  </si>
  <si>
    <t>8</t>
  </si>
  <si>
    <t>11.47 Yrs</t>
  </si>
  <si>
    <t>14 Jan 2021</t>
  </si>
  <si>
    <t>&gt; 10 Years</t>
  </si>
  <si>
    <t>03-Jun-2023</t>
  </si>
  <si>
    <t>03-Jun-2025</t>
  </si>
  <si>
    <t>Open</t>
  </si>
  <si>
    <t>30-Jun-2025</t>
  </si>
  <si>
    <t>7848008301</t>
  </si>
  <si>
    <t>Prakash Kumar Rana/SF0044251</t>
  </si>
  <si>
    <t>FN25-26-02834</t>
  </si>
  <si>
    <t>Chandra Narayan Rout</t>
  </si>
  <si>
    <t>SF0056575</t>
  </si>
  <si>
    <t>No Action Taken</t>
  </si>
  <si>
    <t>CSS</t>
  </si>
  <si>
    <t>Terminated</t>
  </si>
  <si>
    <t>After caseload verification total of Rs 7800/- misappropriation of cash identified.</t>
  </si>
  <si>
    <t>Satyaranjan Mohanty/SF0001625</t>
  </si>
  <si>
    <t>Sibabrata  Sahoo/SF0073509</t>
  </si>
  <si>
    <t>Gobind Prasad Mohanty/ SF0009889</t>
  </si>
  <si>
    <t>Sanjaya Kumar Sahoo/SF0070624</t>
  </si>
  <si>
    <t>Completed-Report Submitted</t>
  </si>
  <si>
    <t>It is observed that,as per loan card evidence the borrower has paid her EMI of Rs 3900/- on 03-Dec-25 to LO Chandra Narayan Rout/SF0056575.However the collected amount has not been remitted to the branch.</t>
  </si>
  <si>
    <t>It is observed that,as per loan card evidence the borrower has paid her EMI of Rs 3900/- on 03-Jan-25 to LO Chandra Narayan Rout/SF0056575.However the collected amount has not been remitted to the branch.</t>
  </si>
  <si>
    <t>It is observed that,as per loan card evidence the borrower has paid her EMI of Rs 3900/- on 03-Dec-25 &amp; 03-Jan-25 to LO Chandra Narayan Rout/SF0056575.However the collected amount has not been remitted to the branch.Total Fraud amount Rs 7800/-.</t>
  </si>
  <si>
    <t>Dual Staff</t>
  </si>
  <si>
    <t>Available &amp; Updated</t>
  </si>
  <si>
    <t>Satyaranjan Mohanty</t>
  </si>
  <si>
    <t>SF0001625</t>
  </si>
  <si>
    <t>Cluster Manager</t>
  </si>
  <si>
    <t>Jagdish Prusty</t>
  </si>
  <si>
    <t>SF0093432</t>
  </si>
  <si>
    <t>Credit Assistant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</si>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</sst>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rgb="FF000000"/>
      <name val="Aptos Narrow"/>
      <family val="2"/>
    </font>
    <font>
      <sz val="12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2" fontId="35" fillId="0" borderId="1" xfId="2" applyNumberFormat="1" applyFont="1" applyBorder="1" applyAlignment="1" applyProtection="1">
      <alignment horizontal="center" vertical="center" wrapText="1"/>
      <protection locked="0"/>
    </xf>
    <xf numFmtId="2" fontId="3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ORGL0686</v>
      </c>
      <c r="D5" s="63" t="str">
        <f>IF('Physical Cash at Safe'!D28="Yes", 'Physical Cash at Safe'!B4,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45968</v>
      </c>
      <c r="H5" s="107" t="s">
        <v>280</v>
      </c>
      <c r="I5" s="61">
        <v>45968</v>
      </c>
      <c r="J5" s="74" t="str">
        <f>IF('Physical Cash at Safe'!D28="Yes",'Physical Cash at Safe'!E28,IF('Borrower Wise Details'!D5&lt;&gt;"",'Borrower Wise Details'!D5,""))</f>
        <v>FN25-26-02834</v>
      </c>
      <c r="K5" s="81">
        <v>1</v>
      </c>
      <c r="L5" s="82">
        <v>7800</v>
      </c>
      <c r="M5" s="82"/>
      <c r="N5" s="130" t="s">
        <v>283</v>
      </c>
      <c r="O5" s="131" t="s">
        <v>284</v>
      </c>
      <c r="P5" s="132" t="s">
        <v>285</v>
      </c>
      <c r="Q5" s="132" t="s">
        <v>286</v>
      </c>
      <c r="R5" s="75" t="str">
        <f>IF('Physical Cash at Safe'!$D$28="Yes", 'Physical Cash at Safe'!$A$28, IF('Borrower Wise Details'!F5&lt;&gt;"", 'Borrower Wise Details'!F5, ""))</f>
        <v>Chandra Narayan Rout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SF0056575</v>
      </c>
      <c r="U5" s="77" t="s">
        <v>281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45968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45972</v>
      </c>
      <c r="AH5" s="70" t="s">
        <v>282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Chandra Narayan Rout</v>
      </c>
      <c r="E5" s="68" t="str">
        <f>IF(OR('Fraud Investigation Report'!T5="", 'Fraud Investigation Report'!T5=0), "", 'Fraud Investigation Report'!T5)</f>
        <v>SF0056575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7800</v>
      </c>
      <c r="Q5" s="49"/>
      <c r="R5" s="84" t="s">
        <v>279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3" sqref="C1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45967</v>
      </c>
      <c r="C6" s="18">
        <v>45966</v>
      </c>
      <c r="D6" s="18">
        <v>45967</v>
      </c>
      <c r="E6" s="19">
        <v>0.27083333333333331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300</v>
      </c>
      <c r="C11" s="23">
        <f>B11*A11</f>
        <v>150000</v>
      </c>
      <c r="D11" s="25">
        <v>294</v>
      </c>
      <c r="E11" s="23">
        <f t="shared" ref="E11:E17" si="0">D11*A11</f>
        <v>147000</v>
      </c>
    </row>
    <row r="12" spans="1:5" ht="14.4" x14ac:dyDescent="0.3">
      <c r="A12" s="24">
        <v>200</v>
      </c>
      <c r="B12" s="25">
        <v>50</v>
      </c>
      <c r="C12" s="23">
        <f>B12*A12</f>
        <v>10000</v>
      </c>
      <c r="D12" s="25">
        <v>41</v>
      </c>
      <c r="E12" s="23">
        <f t="shared" si="0"/>
        <v>8200</v>
      </c>
    </row>
    <row r="13" spans="1:5" ht="14.4" x14ac:dyDescent="0.3">
      <c r="A13" s="24">
        <v>100</v>
      </c>
      <c r="B13" s="25">
        <v>60</v>
      </c>
      <c r="C13" s="23">
        <f t="shared" ref="C13:C17" si="1">B13*A13</f>
        <v>6000</v>
      </c>
      <c r="D13" s="25">
        <v>57</v>
      </c>
      <c r="E13" s="23">
        <f t="shared" si="0"/>
        <v>5700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90</v>
      </c>
      <c r="E14" s="23">
        <f t="shared" si="0"/>
        <v>4500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37</v>
      </c>
      <c r="E15" s="23">
        <f t="shared" si="0"/>
        <v>740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>
        <v>40</v>
      </c>
      <c r="E18" s="28">
        <f>D18</f>
        <v>40</v>
      </c>
    </row>
    <row r="19" spans="1:5" ht="14.4" x14ac:dyDescent="0.3">
      <c r="A19" s="29"/>
      <c r="B19" s="30" t="s">
        <v>76</v>
      </c>
      <c r="C19" s="31">
        <f>SUM(C10:C18)</f>
        <v>166260</v>
      </c>
      <c r="D19" s="30" t="s">
        <v>76</v>
      </c>
      <c r="E19" s="31">
        <f>SUM(E10:E18)</f>
        <v>166260</v>
      </c>
    </row>
    <row r="20" spans="1:5" ht="30" customHeight="1" x14ac:dyDescent="0.3">
      <c r="A20" s="147" t="s">
        <v>97</v>
      </c>
      <c r="B20" s="148"/>
      <c r="C20" s="32">
        <v>166260</v>
      </c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9" t="s">
        <v>218</v>
      </c>
      <c r="E29" s="16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219</v>
      </c>
      <c r="B32" s="38" t="s">
        <v>291</v>
      </c>
      <c r="C32" s="37" t="s">
        <v>82</v>
      </c>
      <c r="D32" s="157" t="s">
        <v>292</v>
      </c>
      <c r="E32" s="158"/>
    </row>
    <row r="33" spans="1:5" ht="18" customHeight="1" x14ac:dyDescent="0.3">
      <c r="A33" s="37" t="s">
        <v>83</v>
      </c>
      <c r="B33" s="106">
        <v>297</v>
      </c>
      <c r="C33" s="39" t="s">
        <v>84</v>
      </c>
      <c r="D33" s="151">
        <v>264</v>
      </c>
      <c r="E33" s="152"/>
    </row>
    <row r="34" spans="1:5" ht="27.6" x14ac:dyDescent="0.3">
      <c r="A34" s="39" t="s">
        <v>220</v>
      </c>
      <c r="B34" s="38" t="s">
        <v>293</v>
      </c>
      <c r="C34" s="39" t="s">
        <v>221</v>
      </c>
      <c r="D34" s="153" t="s">
        <v>296</v>
      </c>
      <c r="E34" s="154"/>
    </row>
    <row r="35" spans="1:5" ht="27.6" x14ac:dyDescent="0.3">
      <c r="A35" s="39" t="s">
        <v>222</v>
      </c>
      <c r="B35" s="38" t="s">
        <v>294</v>
      </c>
      <c r="C35" s="39" t="s">
        <v>224</v>
      </c>
      <c r="D35" s="153" t="s">
        <v>297</v>
      </c>
      <c r="E35" s="154"/>
    </row>
    <row r="36" spans="1:5" ht="25.5" customHeight="1" x14ac:dyDescent="0.3">
      <c r="A36" s="39" t="s">
        <v>223</v>
      </c>
      <c r="B36" s="38" t="s">
        <v>295</v>
      </c>
      <c r="C36" s="39" t="s">
        <v>225</v>
      </c>
      <c r="D36" s="155" t="s">
        <v>298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B1" zoomScale="90" zoomScaleNormal="90" workbookViewId="0">
      <selection activeCell="F7" sqref="F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276</v>
      </c>
      <c r="E5" s="65">
        <v>45968</v>
      </c>
      <c r="F5" s="38" t="s">
        <v>277</v>
      </c>
      <c r="G5" s="49" t="s">
        <v>278</v>
      </c>
      <c r="H5" s="49" t="s">
        <v>299</v>
      </c>
      <c r="I5" s="120" t="s">
        <v>256</v>
      </c>
      <c r="J5" s="120" t="s">
        <v>259</v>
      </c>
      <c r="K5" s="120" t="s">
        <v>263</v>
      </c>
      <c r="L5" s="11">
        <v>351394338</v>
      </c>
      <c r="M5" s="65" t="s">
        <v>264</v>
      </c>
      <c r="N5" s="124">
        <v>73000</v>
      </c>
      <c r="O5" s="124">
        <v>3900</v>
      </c>
      <c r="P5" s="121" t="s">
        <v>139</v>
      </c>
      <c r="Q5" s="80">
        <v>45629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201</v>
      </c>
      <c r="W5" s="122" t="s">
        <v>288</v>
      </c>
    </row>
    <row r="6" spans="1:23" ht="25.05" customHeight="1" x14ac:dyDescent="0.3">
      <c r="A6" s="64">
        <v>2</v>
      </c>
      <c r="B6" s="60" t="str">
        <f>IF(J6&lt;&gt;"", $B$5, "")</f>
        <v>ORGL0686</v>
      </c>
      <c r="C6" s="119" t="str">
        <f>IF(J6&lt;&gt;"", $C$5, "")</f>
        <v>Anandpur</v>
      </c>
      <c r="D6" s="41" t="str">
        <f>IF(J6&lt;&gt;"", $D$5, "")</f>
        <v>FN25-26-02834</v>
      </c>
      <c r="E6" s="65">
        <v>45968</v>
      </c>
      <c r="F6" s="38" t="str">
        <f>IF(J6&lt;&gt;"", $F$5, "")</f>
        <v>Chandra Narayan Rout</v>
      </c>
      <c r="G6" s="49" t="str">
        <f>IF(J6&lt;&gt;"", $G$5, "")</f>
        <v>SF0056575</v>
      </c>
      <c r="H6" s="49" t="s">
        <v>299</v>
      </c>
      <c r="I6" s="120" t="s">
        <v>256</v>
      </c>
      <c r="J6" s="120" t="s">
        <v>259</v>
      </c>
      <c r="K6" s="120" t="s">
        <v>263</v>
      </c>
      <c r="L6" s="11">
        <v>351394338</v>
      </c>
      <c r="M6" s="65" t="s">
        <v>264</v>
      </c>
      <c r="N6" s="124">
        <v>73000</v>
      </c>
      <c r="O6" s="124">
        <v>3900</v>
      </c>
      <c r="P6" s="121" t="s">
        <v>139</v>
      </c>
      <c r="Q6" s="80">
        <v>45660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201</v>
      </c>
      <c r="W6" s="122" t="s">
        <v>289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.8867187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55957</v>
      </c>
      <c r="J5" s="38" t="s">
        <v>253</v>
      </c>
      <c r="K5" s="84">
        <v>55957</v>
      </c>
      <c r="L5" s="84" t="s">
        <v>254</v>
      </c>
      <c r="M5" s="38" t="s">
        <v>255</v>
      </c>
      <c r="N5" s="84">
        <v>92479</v>
      </c>
      <c r="O5" s="84">
        <v>164</v>
      </c>
      <c r="P5" s="84">
        <v>129045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351394338</v>
      </c>
      <c r="Z5" s="38" t="s">
        <v>263</v>
      </c>
      <c r="AA5" s="108" t="s">
        <v>264</v>
      </c>
      <c r="AB5" s="84">
        <v>73000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3900</v>
      </c>
      <c r="AK5" s="84">
        <v>3900</v>
      </c>
      <c r="AL5" s="108" t="s">
        <v>271</v>
      </c>
      <c r="AM5" s="84">
        <v>65285.62</v>
      </c>
      <c r="AN5" s="112">
        <v>22014.38</v>
      </c>
      <c r="AO5" s="112">
        <v>87300</v>
      </c>
      <c r="AP5" s="112">
        <v>7714.38</v>
      </c>
      <c r="AQ5" s="112">
        <v>109.62</v>
      </c>
      <c r="AR5" s="112">
        <v>7824</v>
      </c>
      <c r="AS5" s="112">
        <v>7714.38</v>
      </c>
      <c r="AT5" s="112">
        <v>109.62</v>
      </c>
      <c r="AU5" s="112">
        <v>7824</v>
      </c>
      <c r="AV5" s="84">
        <v>30</v>
      </c>
      <c r="AW5" s="84"/>
      <c r="AX5" s="84"/>
      <c r="AY5" s="108"/>
      <c r="AZ5" s="84"/>
      <c r="BA5" s="84"/>
      <c r="BB5" s="84" t="s">
        <v>272</v>
      </c>
      <c r="BC5" s="84"/>
      <c r="BD5" s="108" t="s">
        <v>273</v>
      </c>
      <c r="BE5" s="84">
        <v>73000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/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7800</v>
      </c>
      <c r="BQ5" s="117" t="s">
        <v>201</v>
      </c>
      <c r="BR5" s="118" t="s">
        <v>290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2025-11-11T06:20:21Z</dcterms:modified>
</cp:coreProperties>
</file>