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oudwar-FN25-26-02838\"/>
    </mc:Choice>
  </mc:AlternateContent>
  <xr:revisionPtr revIDLastSave="0" documentId="13_ncr:1_{82C95815-CC82-4D22-A772-05D69031849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909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<sst xmlns="http://schemas.openxmlformats.org/spreadsheetml/2006/main" count="342" uniqueCount="291">
  <si>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</si>
  <si>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</si>
  <si>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</si>
  <si>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</si>
  <si>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</si>
  <si>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</si>
  <si>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</si>
  <si>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</si>
  <si>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</si>
  <si>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</si>
  <si>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</si>
  <si>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</si>
  <si>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</si>
  <si>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</si>
  <si>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</si>
  <si>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</si>
  <si>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</si>
  <si>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</si>
  <si>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</si>
  <si>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</si>
  <si>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</si>
  <si>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</si>
  <si>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</si>
  <si>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</si>
  <si>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</si>
  <si>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</si>
  <si>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</si>
  <si>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</si>
  <si>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</si>
  <si>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</si>
  <si>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</si>
  <si>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</si>
  <si>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</si>
  <si>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</si>
  <si>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</si>
  <si>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</si>
  <si>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</si>
  <si>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</si>
  <si>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</si>
  <si>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</si>
  <si>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</si>
  <si>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</si>
  <si>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</si>
  <si>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</si>
  <si>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</si>
  <si>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</si>
  <si>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</si>
  <si>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</si>
  <si>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</si>
  <si>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</si>
  <si>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</si>
  <si>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</si>
  <si>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</si>
  <si>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</si>
  <si>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</si>
  <si>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</si>
  <si>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</si>
  <si>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</si>
  <si>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</si>
  <si>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</si>
  <si>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</si>
  <si>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</si>
  <si>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</si>
  <si>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</si>
  <si>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</si>
  <si>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</si>
  <si>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</si>
  <si>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</si>
  <si>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</si>
  <si>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</si>
  <si>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</si>
  <si>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</si>
  <si>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</si>
  <si>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</si>
  <si>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</si>
  <si>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</si>
  <si>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</si>
  <si>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</si>
  <si>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</si>
  <si>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</si>
  <si>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</si>
  <si>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</si>
  <si>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</si>
  <si>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</si>
  <si>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</si>
  <si>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</si>
  <si>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</si>
  <si>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</si>
  <si>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</si>
  <si>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</si>
  <si>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</si>
  <si>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</si>
  <si>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</si>
  <si>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</si>
  <si>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</si>
  <si>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</si>
  <si>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</si>
  <si>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</si>
  <si>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</si>
  <si>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</si>
  <si>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</si>
  <si>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</si>
  <si>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</si>
  <si>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</si>
  <si>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</si>
  <si>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</si>
  <si>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</si>
  <si>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</si>
  <si>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</si>
  <si>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</si>
  <si>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</si>
  <si>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</si>
  <si>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</si>
  <si>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</si>
  <si>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</si>
  <si>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</si>
  <si>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</si>
  <si>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</si>
  <si>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</si>
  <si>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</si>
  <si>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</si>
  <si>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</si>
  <si>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</si>
  <si>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</si>
  <si>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</si>
  <si>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</si>
  <si>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</si>
  <si>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</si>
  <si>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</si>
  <si>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</si>
  <si>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</si>
  <si>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</si>
  <si>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</si>
  <si>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</si>
  <si>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</si>
  <si>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</si>
  <si>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</si>
  <si>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</si>
  <si>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</si>
  <si>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</si>
  <si>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</si>
  <si>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</si>
  <si>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</si>
  <si>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</si>
  <si>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</si>
  <si>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</si>
  <si>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</si>
  <si>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</si>
  <si>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</si>
  <si>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</si>
  <si>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</si>
  <si>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</si>
  <si>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</si>
  <si>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</si>
  <si>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</si>
  <si>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</si>
  <si>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</si>
  <si>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</si>
  <si>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</si>
  <si>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</si>
  <si>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</si>
  <si>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</si>
  <si>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</si>
  <si>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</si>
  <si>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</si>
  <si>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</si>
  <si>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</si>
  <si>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</si>
  <si>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</si>
  <si>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</si>
  <si>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</si>
  <si>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</si>
  <si>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</si>
  <si>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</si>
  <si>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</si>
  <si>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</si>
  <si>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</si>
  <si>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</si>
  <si>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</si>
  <si>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</si>
  <si>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</si>
  <si>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</si>
  <si>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</si>
  <si>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</si>
  <si>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</si>
  <si>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</si>
  <si>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</si>
  <si>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</si>
  <si>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</si>
  <si>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</si>
  <si>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</si>
  <si>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</si>
  <si>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</si>
  <si>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</si>
  <si>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</si>
  <si>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</si>
  <si>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</si>
  <si>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</si>
  <si>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</si>
  <si>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</si>
  <si>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</si>
  <si>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</si>
  <si>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</si>
  <si>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</si>
  <si>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</si>
  <si>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</si>
  <si>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</si>
  <si>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</si>
  <si>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</si>
  <si>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</si>
  <si>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</si>
  <si>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</si>
  <si>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</si>
  <si>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</si>
  <si>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</si>
  <si>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</si>
  <si>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</si>
  <si>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</si>
  <si>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</si>
  <si>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</si>
  <si>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</si>
  <si>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</si>
  <si>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</si>
  <si>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</si>
  <si>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</si>
  <si>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</si>
  <si>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</si>
  <si>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</si>
  <si>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</si>
  <si>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</si>
  <si>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</si>
  <si>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</si>
  <si>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</si>
  <si>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</si>
  <si>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</si>
  <si>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</si>
  <si>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</si>
  <si>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</si>
  <si>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</si>
  <si>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</si>
  <si>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</si>
  <si>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</si>
  <si>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</si>
  <si>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</si>
  <si>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</si>
  <si>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</si>
  <si>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</si>
  <si>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</si>
  <si>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</si>
  <si>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</si>
  <si>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HINDU</t>
  </si>
  <si>
    <t>Open</t>
  </si>
  <si>
    <t>Soubhagya Samantaray</t>
  </si>
  <si>
    <t>Loan Officer</t>
  </si>
  <si>
    <t>No Action Taken</t>
  </si>
  <si>
    <t>CSS</t>
  </si>
  <si>
    <t>Sanjaya Kumar Sahoo/SF0070624</t>
  </si>
  <si>
    <t>Absconding</t>
  </si>
  <si>
    <t>Completed-Report Submitted</t>
  </si>
  <si>
    <t>Cuttack</t>
  </si>
  <si>
    <t>Athagarh</t>
  </si>
  <si>
    <t>ORGL0396</t>
  </si>
  <si>
    <t>Choudwar</t>
  </si>
  <si>
    <t>Khuntuni</t>
  </si>
  <si>
    <t>SF0099016</t>
  </si>
  <si>
    <t>Divyajyoti Ommkar Sethy</t>
  </si>
  <si>
    <t>Khuntuni C1</t>
  </si>
  <si>
    <t>Khuntuni C1 Shalini1</t>
  </si>
  <si>
    <t>Unnati</t>
  </si>
  <si>
    <t>SSF4229420</t>
  </si>
  <si>
    <t>SC</t>
  </si>
  <si>
    <t>Animal Husbandry &amp; Poultry</t>
  </si>
  <si>
    <t>MOHINI BEHERA</t>
  </si>
  <si>
    <t>06-Jan-2024</t>
  </si>
  <si>
    <t>Fri</t>
  </si>
  <si>
    <t>0</t>
  </si>
  <si>
    <t>2.27 Yrs</t>
  </si>
  <si>
    <t>28 Jul 2023</t>
  </si>
  <si>
    <t>&gt; 2 to 4 Years</t>
  </si>
  <si>
    <t>05-Feb-2024</t>
  </si>
  <si>
    <t>20-May-2025</t>
  </si>
  <si>
    <t>6370436293</t>
  </si>
  <si>
    <t>LO/Durga Prasad Swain/ SF0096367 has collected Rs.1880/- each on dt-07.03.25 &amp; 06.06.25( As per EMI collected &amp; Signature done for received in Rough Note) from Borrower Mohini Behera /354541923 but not posted in FIMO.</t>
  </si>
  <si>
    <t>Hand Written Receipt</t>
  </si>
  <si>
    <t xml:space="preserve"> SF0096367</t>
  </si>
  <si>
    <t>Jeetendra Kumar Mahapatra/SF0027163</t>
  </si>
  <si>
    <t>Antaryami Swain/SF0091039</t>
  </si>
  <si>
    <t>Gobind Prasad Mohanty/SF0009889</t>
  </si>
  <si>
    <t>Post CSS verification we identified a cash misappropriation of Rs.3760/- and there is no recovered &amp; Net fraud is Rs.3760/- against LO/Durgaprasad Swain/SF0096367.</t>
  </si>
  <si>
    <t>FN25-26-02838</t>
  </si>
  <si>
    <t>Durgaprasad Swain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</si>
</sst>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ORGL0396</v>
      </c>
      <c r="D5" s="63" t="str">
        <f>IF('Physical Cash at Safe'!D28="Yes", 'Physical Cash at Safe'!B4, 'Borrower Wise Details'!C5)</f>
        <v>Choudwar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45964</v>
      </c>
      <c r="H5" s="107" t="s">
        <v>255</v>
      </c>
      <c r="I5" s="61">
        <v>45968</v>
      </c>
      <c r="J5" s="74" t="str">
        <f>IF('Physical Cash at Safe'!D28="Yes",'Physical Cash at Safe'!E28,IF('Borrower Wise Details'!D5&lt;&gt;"",'Borrower Wise Details'!D5,""))</f>
        <v>FN25-26-02838</v>
      </c>
      <c r="K5" s="81">
        <v>1</v>
      </c>
      <c r="L5" s="82">
        <v>3760</v>
      </c>
      <c r="M5" s="82">
        <v>0</v>
      </c>
      <c r="N5" s="82" t="s">
        <v>285</v>
      </c>
      <c r="O5" s="82" t="s">
        <v>286</v>
      </c>
      <c r="P5" s="82" t="s">
        <v>287</v>
      </c>
      <c r="Q5" s="82" t="s">
        <v>256</v>
      </c>
      <c r="R5" s="75" t="str">
        <f>IF('Physical Cash at Safe'!$D$28="Yes", 'Physical Cash at Safe'!$A$28, IF('Borrower Wise Details'!F5&lt;&gt;"", 'Borrower Wise Details'!F5, ""))</f>
        <v>Durgaprasad Swain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 xml:space="preserve"> SF0096367</v>
      </c>
      <c r="U5" s="77" t="s">
        <v>257</v>
      </c>
      <c r="V5" s="61">
        <v>45895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258</v>
      </c>
      <c r="Z5" s="61">
        <v>45964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3760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45972</v>
      </c>
      <c r="AH5" s="70" t="s">
        <v>288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ORGL0396</v>
      </c>
      <c r="C5" s="50" t="str">
        <f>IF('Fraud Investigation Report'!D5="", "", 'Fraud Investigation Report'!D5)</f>
        <v>Choudwar</v>
      </c>
      <c r="D5" s="68" t="str">
        <f>IF(OR('Fraud Investigation Report'!R5="", 'Fraud Investigation Report'!R5=0), "", 'Fraud Investigation Report'!R5)</f>
        <v>Durgaprasad Swain</v>
      </c>
      <c r="E5" s="68" t="str">
        <f>IF(OR('Fraud Investigation Report'!T5="", 'Fraud Investigation Report'!T5=0), "", 'Fraud Investigation Report'!T5)</f>
        <v xml:space="preserve"> SF0096367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3760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3760</v>
      </c>
      <c r="Q5" s="49"/>
      <c r="R5" s="84" t="s">
        <v>254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/>
      <c r="C34" s="39" t="s">
        <v>222</v>
      </c>
      <c r="D34" s="150"/>
      <c r="E34" s="151"/>
    </row>
    <row r="35" spans="1:5" ht="27.6" x14ac:dyDescent="0.3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7" sqref="F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ORGL0396</v>
      </c>
      <c r="C5" s="119" t="str">
        <f>IF('Loan Outstanding Report'!$H$5="", "", 'Loan Outstanding Report'!$H$5)</f>
        <v>Choudwar</v>
      </c>
      <c r="D5" s="41" t="s">
        <v>289</v>
      </c>
      <c r="E5" s="65">
        <v>45964</v>
      </c>
      <c r="F5" s="38" t="s">
        <v>290</v>
      </c>
      <c r="G5" s="49" t="s">
        <v>284</v>
      </c>
      <c r="H5" s="49" t="s">
        <v>253</v>
      </c>
      <c r="I5" s="120" t="s">
        <v>266</v>
      </c>
      <c r="J5" s="120" t="s">
        <v>269</v>
      </c>
      <c r="K5" s="120" t="s">
        <v>272</v>
      </c>
      <c r="L5" s="11">
        <v>354541923</v>
      </c>
      <c r="M5" s="65" t="s">
        <v>273</v>
      </c>
      <c r="N5" s="124">
        <v>28000</v>
      </c>
      <c r="O5" s="124">
        <v>1880</v>
      </c>
      <c r="P5" s="121" t="s">
        <v>139</v>
      </c>
      <c r="Q5" s="80">
        <v>45723</v>
      </c>
      <c r="R5" s="124">
        <v>1880</v>
      </c>
      <c r="S5" s="124">
        <v>0</v>
      </c>
      <c r="T5" s="124">
        <v>0</v>
      </c>
      <c r="U5" s="125">
        <f t="shared" ref="U5" si="0">IF(AND(ISBLANK(R5),ISBLANK(S5),ISBLANK(T5)),"",R5-(S5+T5))</f>
        <v>1880</v>
      </c>
      <c r="V5" s="117" t="s">
        <v>283</v>
      </c>
      <c r="W5" s="122" t="s">
        <v>282</v>
      </c>
    </row>
    <row r="6" spans="1:23" ht="25.05" customHeight="1" x14ac:dyDescent="0.3">
      <c r="A6" s="64">
        <v>2</v>
      </c>
      <c r="B6" s="60" t="str">
        <f>IF(J6&lt;&gt;"", $B$5, "")</f>
        <v>ORGL0396</v>
      </c>
      <c r="C6" s="119" t="str">
        <f>IF(J6&lt;&gt;"", $C$5, "")</f>
        <v>Choudwar</v>
      </c>
      <c r="D6" s="41" t="str">
        <f>IF(J6&lt;&gt;"", $D$5, "")</f>
        <v>FN25-26-02838</v>
      </c>
      <c r="E6" s="65">
        <v>45964</v>
      </c>
      <c r="F6" s="38" t="str">
        <f>IF(J6&lt;&gt;"", $F$5, "")</f>
        <v>Durgaprasad Swain</v>
      </c>
      <c r="G6" s="49" t="str">
        <f>IF(J6&lt;&gt;"", $G$5, "")</f>
        <v xml:space="preserve"> SF0096367</v>
      </c>
      <c r="H6" s="49" t="str">
        <f>IF(J6&lt;&gt;"", $H$5, "")</f>
        <v>Loan Officer</v>
      </c>
      <c r="I6" s="120" t="s">
        <v>266</v>
      </c>
      <c r="J6" s="120" t="s">
        <v>269</v>
      </c>
      <c r="K6" s="120" t="s">
        <v>272</v>
      </c>
      <c r="L6" s="11">
        <v>354541923</v>
      </c>
      <c r="M6" s="65" t="s">
        <v>273</v>
      </c>
      <c r="N6" s="124">
        <v>28000</v>
      </c>
      <c r="O6" s="124">
        <v>1880</v>
      </c>
      <c r="P6" s="121" t="s">
        <v>139</v>
      </c>
      <c r="Q6" s="80">
        <v>45814</v>
      </c>
      <c r="R6" s="124">
        <v>1880</v>
      </c>
      <c r="S6" s="124">
        <v>0</v>
      </c>
      <c r="T6" s="124">
        <v>0</v>
      </c>
      <c r="U6" s="125">
        <f t="shared" ref="U6:U69" si="1">IF(AND(ISBLANK(R6),ISBLANK(S6),ISBLANK(T6)),"",R6-(S6+T6))</f>
        <v>1880</v>
      </c>
      <c r="V6" s="117" t="s">
        <v>283</v>
      </c>
      <c r="W6" s="122" t="s">
        <v>282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V1" zoomScale="80" zoomScaleNormal="80" workbookViewId="0">
      <selection activeCell="V5" sqref="V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259</v>
      </c>
      <c r="E5" s="38" t="s">
        <v>259</v>
      </c>
      <c r="F5" s="38" t="s">
        <v>260</v>
      </c>
      <c r="G5" s="84" t="s">
        <v>261</v>
      </c>
      <c r="H5" s="38" t="s">
        <v>262</v>
      </c>
      <c r="I5" s="84">
        <v>68274</v>
      </c>
      <c r="J5" s="38" t="s">
        <v>263</v>
      </c>
      <c r="K5" s="84">
        <v>68274</v>
      </c>
      <c r="L5" s="84" t="s">
        <v>264</v>
      </c>
      <c r="M5" s="38" t="s">
        <v>265</v>
      </c>
      <c r="N5" s="84">
        <v>384709</v>
      </c>
      <c r="O5" s="84" t="s">
        <v>266</v>
      </c>
      <c r="P5" s="84">
        <v>566527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250</v>
      </c>
      <c r="W5" s="84">
        <v>0</v>
      </c>
      <c r="X5" s="38" t="s">
        <v>271</v>
      </c>
      <c r="Y5" s="84">
        <v>354541923</v>
      </c>
      <c r="Z5" s="38" t="s">
        <v>272</v>
      </c>
      <c r="AA5" s="108" t="s">
        <v>273</v>
      </c>
      <c r="AB5" s="84">
        <v>28000</v>
      </c>
      <c r="AC5" s="108" t="s">
        <v>274</v>
      </c>
      <c r="AD5" s="84">
        <v>18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1880</v>
      </c>
      <c r="AK5" s="84">
        <v>1880</v>
      </c>
      <c r="AL5" s="108" t="s">
        <v>280</v>
      </c>
      <c r="AM5" s="84">
        <v>20891.259999999998</v>
      </c>
      <c r="AN5" s="112">
        <v>5428.74</v>
      </c>
      <c r="AO5" s="112">
        <v>26320</v>
      </c>
      <c r="AP5" s="112">
        <v>7108.74</v>
      </c>
      <c r="AQ5" s="112">
        <v>387.26</v>
      </c>
      <c r="AR5" s="112">
        <v>7496</v>
      </c>
      <c r="AS5" s="112">
        <v>7108.74</v>
      </c>
      <c r="AT5" s="112">
        <v>387.26</v>
      </c>
      <c r="AU5" s="112">
        <v>7496</v>
      </c>
      <c r="AV5" s="84">
        <v>21</v>
      </c>
      <c r="AW5" s="84"/>
      <c r="AX5" s="84"/>
      <c r="AY5" s="108"/>
      <c r="AZ5" s="84"/>
      <c r="BA5" s="84"/>
      <c r="BB5" s="84" t="s">
        <v>251</v>
      </c>
      <c r="BC5" s="84"/>
      <c r="BD5" s="108"/>
      <c r="BE5" s="84"/>
      <c r="BF5" s="38" t="s">
        <v>269</v>
      </c>
      <c r="BG5" s="84" t="s">
        <v>281</v>
      </c>
      <c r="BH5" s="114" t="s">
        <v>252</v>
      </c>
      <c r="BI5" s="38" t="s">
        <v>110</v>
      </c>
      <c r="BJ5" s="85">
        <v>45964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3760</v>
      </c>
      <c r="BQ5" s="117" t="s">
        <v>208</v>
      </c>
      <c r="BR5" s="118" t="s">
        <v>282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2025-11-11T06:48:15Z</dcterms:modified>
</cp:coreProperties>
</file>