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07B1DFC7-8816-490C-B954-B3B107A05E2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65" i="20" l="1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2" i="20" s="1"/>
  <c r="C11" i="20"/>
  <c r="D15" i="20"/>
  <c r="C9" i="20"/>
  <c r="C10" i="20"/>
  <c r="C13" i="20"/>
  <c r="C15" i="20"/>
  <c r="C16" i="20"/>
  <c r="C20" i="20"/>
  <c r="C25" i="20"/>
  <c r="C26" i="20"/>
  <c r="C27" i="20"/>
  <c r="C28" i="20"/>
  <c r="C29" i="20"/>
  <c r="C32" i="20"/>
  <c r="C33" i="20"/>
  <c r="C34" i="20"/>
  <c r="C37" i="20"/>
  <c r="C38" i="20"/>
  <c r="C41" i="20"/>
  <c r="C44" i="20"/>
  <c r="C45" i="20"/>
  <c r="C46" i="20"/>
  <c r="C47" i="20"/>
  <c r="C48" i="20"/>
  <c r="C51" i="20"/>
  <c r="C52" i="20"/>
  <c r="C53" i="20"/>
  <c r="C56" i="20"/>
  <c r="C59" i="20"/>
  <c r="C60" i="20"/>
  <c r="C61" i="20"/>
  <c r="C62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27" i="20"/>
  <c r="B28" i="20"/>
  <c r="B29" i="20"/>
  <c r="B30" i="20"/>
  <c r="B31" i="20"/>
  <c r="B32" i="20"/>
  <c r="B33" i="20"/>
  <c r="B37" i="20"/>
  <c r="B49" i="20"/>
  <c r="B50" i="20"/>
  <c r="B51" i="20"/>
  <c r="B52" i="20"/>
  <c r="B57" i="20"/>
  <c r="B61" i="20"/>
  <c r="B62" i="20"/>
  <c r="B63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5" i="20" l="1"/>
  <c r="B18" i="20"/>
  <c r="B19" i="20"/>
  <c r="B44" i="20"/>
  <c r="B43" i="20"/>
  <c r="B17" i="20"/>
  <c r="C58" i="20"/>
  <c r="C40" i="20"/>
  <c r="C24" i="20"/>
  <c r="B64" i="20"/>
  <c r="B42" i="20"/>
  <c r="B16" i="20"/>
  <c r="C57" i="20"/>
  <c r="C39" i="20"/>
  <c r="C23" i="20"/>
  <c r="B41" i="20"/>
  <c r="B40" i="20"/>
  <c r="B55" i="20"/>
  <c r="B39" i="20"/>
  <c r="B21" i="20"/>
  <c r="C64" i="20"/>
  <c r="C50" i="20"/>
  <c r="C36" i="20"/>
  <c r="C22" i="20"/>
  <c r="B56" i="20"/>
  <c r="B26" i="20"/>
  <c r="B25" i="20"/>
  <c r="B54" i="20"/>
  <c r="B53" i="20"/>
  <c r="B38" i="20"/>
  <c r="B20" i="20"/>
  <c r="C63" i="20"/>
  <c r="C49" i="20"/>
  <c r="C35" i="20"/>
  <c r="C21" i="20"/>
  <c r="B60" i="20"/>
  <c r="B36" i="20"/>
  <c r="C19" i="20"/>
  <c r="B48" i="20"/>
  <c r="B24" i="20"/>
  <c r="B11" i="20"/>
  <c r="B59" i="20"/>
  <c r="B47" i="20"/>
  <c r="B35" i="20"/>
  <c r="B23" i="20"/>
  <c r="C55" i="20"/>
  <c r="C43" i="20"/>
  <c r="C31" i="20"/>
  <c r="B58" i="20"/>
  <c r="B46" i="20"/>
  <c r="B34" i="20"/>
  <c r="C54" i="20"/>
  <c r="C42" i="20"/>
  <c r="C30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<sst xmlns="http://schemas.openxmlformats.org/spreadsheetml/2006/main" count="1880" uniqueCount="496">
  <si>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</si>
  <si>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</si>
  <si>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</si>
  <si>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</si>
  <si>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</si>
  <si>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</si>
  <si>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</si>
  <si>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</si>
  <si>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</si>
  <si>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</si>
  <si>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</si>
  <si>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</si>
  <si>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</si>
  <si>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</si>
  <si>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</si>
  <si>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</si>
  <si>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</si>
  <si>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</si>
  <si>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</si>
  <si>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</si>
  <si>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</si>
  <si>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</si>
  <si>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</si>
  <si>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</si>
  <si>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</si>
  <si>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</si>
  <si>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</si>
  <si>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</si>
  <si>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</si>
  <si>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</si>
  <si>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</si>
  <si>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</si>
  <si>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</si>
  <si>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</si>
  <si>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</si>
  <si>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</si>
  <si>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</si>
  <si>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</si>
  <si>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</si>
  <si>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</si>
  <si>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</si>
  <si>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</si>
  <si>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</si>
  <si>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</si>
  <si>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</si>
  <si>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</si>
  <si>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</si>
  <si>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</si>
  <si>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</si>
  <si>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</si>
  <si>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</si>
  <si>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</si>
  <si>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</si>
  <si>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</si>
  <si>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</si>
  <si>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</si>
  <si>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</si>
  <si>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</si>
  <si>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</si>
  <si>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</si>
  <si>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</si>
  <si>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</si>
  <si>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</si>
  <si>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</si>
  <si>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</si>
  <si>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</si>
  <si>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</si>
  <si>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</si>
  <si>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</si>
  <si>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</si>
  <si>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</si>
  <si>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</si>
  <si>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</si>
  <si>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</si>
  <si>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</si>
  <si>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</si>
  <si>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</si>
  <si>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</si>
  <si>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</si>
  <si>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</si>
  <si>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</si>
  <si>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</si>
  <si>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</si>
  <si>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</si>
  <si>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</si>
  <si>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</si>
  <si>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</si>
  <si>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</si>
  <si>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</si>
  <si>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</si>
  <si>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</si>
  <si>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</si>
  <si>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</si>
  <si>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</si>
  <si>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</si>
  <si>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</si>
  <si>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</si>
  <si>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</si>
  <si>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</si>
  <si>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</si>
  <si>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</si>
  <si>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</si>
  <si>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</si>
  <si>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</si>
  <si>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</si>
  <si>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</si>
  <si>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</si>
  <si>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</si>
  <si>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</si>
  <si>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</si>
  <si>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</si>
  <si>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</si>
  <si>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</si>
  <si>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</si>
  <si>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</si>
  <si>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</si>
  <si>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</si>
  <si>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</si>
  <si>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</si>
  <si>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</si>
  <si>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</si>
  <si>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</si>
  <si>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</si>
  <si>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</si>
  <si>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</si>
  <si>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</si>
  <si>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</si>
  <si>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</si>
  <si>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</si>
  <si>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</si>
  <si>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</si>
  <si>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</si>
  <si>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</si>
  <si>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</si>
  <si>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</si>
  <si>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</si>
  <si>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</si>
  <si>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</si>
  <si>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</si>
  <si>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</si>
  <si>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</si>
  <si>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</si>
  <si>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</si>
  <si>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</si>
  <si>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</si>
  <si>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</si>
  <si>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</si>
  <si>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</si>
  <si>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</si>
  <si>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</si>
  <si>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</si>
  <si>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</si>
  <si>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</si>
  <si>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</si>
  <si>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</si>
  <si>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</si>
  <si>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</si>
  <si>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</si>
  <si>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</si>
  <si>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</si>
  <si>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</si>
  <si>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</si>
  <si>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</si>
  <si>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</si>
  <si>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</si>
  <si>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</si>
  <si>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</si>
  <si>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</si>
  <si>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</si>
  <si>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</si>
  <si>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</si>
  <si>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</si>
  <si>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</si>
  <si>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</si>
  <si>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</si>
  <si>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</si>
  <si>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</si>
  <si>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</si>
  <si>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</si>
  <si>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</si>
  <si>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</si>
  <si>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</si>
  <si>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</si>
  <si>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</si>
  <si>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</si>
  <si>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</si>
  <si>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</si>
  <si>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</si>
  <si>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</si>
  <si>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</si>
  <si>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</si>
  <si>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</si>
  <si>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</si>
  <si>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</si>
  <si>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</si>
  <si>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</si>
  <si>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</si>
  <si>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</si>
  <si>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</si>
  <si>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</si>
  <si>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</si>
  <si>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</si>
  <si>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</si>
  <si>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</si>
  <si>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</si>
  <si>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</si>
  <si>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</si>
  <si>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</si>
  <si>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</si>
  <si>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</si>
  <si>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</si>
  <si>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</si>
  <si>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</si>
  <si>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</si>
  <si>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</si>
  <si>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</si>
  <si>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</si>
  <si>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</si>
  <si>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</si>
  <si>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</si>
  <si>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</si>
  <si>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</si>
  <si>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</si>
  <si>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</si>
  <si>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</si>
  <si>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</si>
  <si>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</si>
  <si>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</si>
  <si>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</si>
  <si>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</si>
  <si>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</si>
  <si>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</si>
  <si>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</si>
  <si>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</si>
  <si>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</si>
  <si>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</si>
  <si>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</si>
  <si>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</si>
  <si>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</si>
  <si>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</si>
  <si>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</si>
  <si>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</si>
  <si>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</si>
  <si>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</si>
  <si>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</si>
  <si>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</si>
  <si>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</si>
  <si>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BH3555</t>
  </si>
  <si>
    <t>Tilouthu</t>
  </si>
  <si>
    <t>Sasaram</t>
  </si>
  <si>
    <t>Aurangabad(BH)</t>
  </si>
  <si>
    <t>Gaya</t>
  </si>
  <si>
    <t>Bihar-2</t>
  </si>
  <si>
    <t>Dual Staff</t>
  </si>
  <si>
    <t>G-1</t>
  </si>
  <si>
    <t>Harendra Kumar</t>
  </si>
  <si>
    <t>SF0050723</t>
  </si>
  <si>
    <t>Branch Manager</t>
  </si>
  <si>
    <t xml:space="preserve">Available &amp; Updated </t>
  </si>
  <si>
    <t>G-2</t>
  </si>
  <si>
    <t>Manish Kumar</t>
  </si>
  <si>
    <t>SF0070297</t>
  </si>
  <si>
    <t>Branch Quality Manager</t>
  </si>
  <si>
    <t>Friday, November 28, 2025 4:02 PM</t>
  </si>
  <si>
    <t>North</t>
  </si>
  <si>
    <t>nimhat</t>
  </si>
  <si>
    <t>SF0077341</t>
  </si>
  <si>
    <t>Rajesh  Kumar</t>
  </si>
  <si>
    <t>303030 C1</t>
  </si>
  <si>
    <t>nimhat 1 C1 G2</t>
  </si>
  <si>
    <t>Chetana Weekly</t>
  </si>
  <si>
    <t>SSF5470259</t>
  </si>
  <si>
    <t>SC</t>
  </si>
  <si>
    <t>HINDU</t>
  </si>
  <si>
    <t>Agriculture &amp; Farming</t>
  </si>
  <si>
    <t>MAMTA DEVI</t>
  </si>
  <si>
    <t>nimhat C1 G1</t>
  </si>
  <si>
    <t>SSF5470260</t>
  </si>
  <si>
    <t>VIJANTI DEVI</t>
  </si>
  <si>
    <t>SSF5470265</t>
  </si>
  <si>
    <t>OBC</t>
  </si>
  <si>
    <t>sushila  C1 G5</t>
  </si>
  <si>
    <t>SSF5470581</t>
  </si>
  <si>
    <t>SUSHILA DEVI</t>
  </si>
  <si>
    <t>SSF5470583</t>
  </si>
  <si>
    <t>SABITA KUMARI</t>
  </si>
  <si>
    <t>SSF5691162</t>
  </si>
  <si>
    <t>KALAVATI DEVI</t>
  </si>
  <si>
    <t>SSF5691452</t>
  </si>
  <si>
    <t>VEeNA KUNWAR</t>
  </si>
  <si>
    <t>SSF5691617</t>
  </si>
  <si>
    <t>BEBI DEVI</t>
  </si>
  <si>
    <t>sushila  C1 G3</t>
  </si>
  <si>
    <t>SSF5691726</t>
  </si>
  <si>
    <t>GENERAL</t>
  </si>
  <si>
    <t>RESHMI DEVI</t>
  </si>
  <si>
    <t>bisunpura 2 C1 G4</t>
  </si>
  <si>
    <t>SSF5692932</t>
  </si>
  <si>
    <t>METARI DEVI</t>
  </si>
  <si>
    <t>SSF6186449</t>
  </si>
  <si>
    <t>MANJU DEVI</t>
  </si>
  <si>
    <t>SSF6186508</t>
  </si>
  <si>
    <t>PASWAN TARABEN DILIPBHAI</t>
  </si>
  <si>
    <t>SSF6372597</t>
  </si>
  <si>
    <t>KALAWATI DEVI</t>
  </si>
  <si>
    <t>09-Feb-2024</t>
  </si>
  <si>
    <t>THU</t>
  </si>
  <si>
    <t>1</t>
  </si>
  <si>
    <t>1.80 Yrs</t>
  </si>
  <si>
    <t>09 Feb 2024</t>
  </si>
  <si>
    <t>&lt;= 2 Years</t>
  </si>
  <si>
    <t>22-Feb-2024</t>
  </si>
  <si>
    <t>20-Nov-2025</t>
  </si>
  <si>
    <t>Open</t>
  </si>
  <si>
    <t>04-Mar-2024</t>
  </si>
  <si>
    <t>1.74 Yrs</t>
  </si>
  <si>
    <t>04 Mar 2024</t>
  </si>
  <si>
    <t>14-Mar-2024</t>
  </si>
  <si>
    <t>24-May-2024</t>
  </si>
  <si>
    <t>GL-1</t>
  </si>
  <si>
    <t>1.52 Yrs</t>
  </si>
  <si>
    <t>24 May 2024</t>
  </si>
  <si>
    <t>06-Jun-2024</t>
  </si>
  <si>
    <t>23-Jul-2024</t>
  </si>
  <si>
    <t>1.35 Yrs</t>
  </si>
  <si>
    <t>23 Jul 2024</t>
  </si>
  <si>
    <t>01-Aug-2024</t>
  </si>
  <si>
    <t>9973902877</t>
  </si>
  <si>
    <t>9060499459</t>
  </si>
  <si>
    <t>6201095071</t>
  </si>
  <si>
    <t>9973614184</t>
  </si>
  <si>
    <t>8102224882</t>
  </si>
  <si>
    <t>7762876822</t>
  </si>
  <si>
    <t>9784214537</t>
  </si>
  <si>
    <t>9798424069</t>
  </si>
  <si>
    <t>9031650741</t>
  </si>
  <si>
    <t>9801128547</t>
  </si>
  <si>
    <t>6203995694</t>
  </si>
  <si>
    <t>9157948127</t>
  </si>
  <si>
    <t>7903966236</t>
  </si>
  <si>
    <t>dalmiya nagar</t>
  </si>
  <si>
    <t>SF0092772</t>
  </si>
  <si>
    <t>Prashant Sagar</t>
  </si>
  <si>
    <t>102030 C1</t>
  </si>
  <si>
    <t>sunita ji leader C1 G3</t>
  </si>
  <si>
    <t>SSF5409352</t>
  </si>
  <si>
    <t>MAYA DEVI</t>
  </si>
  <si>
    <t>SSF5593322</t>
  </si>
  <si>
    <t>NIRMALA DEVI</t>
  </si>
  <si>
    <t>SSF5751019</t>
  </si>
  <si>
    <t>SSF5762223</t>
  </si>
  <si>
    <t>URMILA DEVI</t>
  </si>
  <si>
    <t>dalmiya nagar C1 G1</t>
  </si>
  <si>
    <t>SSF5874523</t>
  </si>
  <si>
    <t>MRIGNAYNA DEVI</t>
  </si>
  <si>
    <t>8603890317</t>
  </si>
  <si>
    <t>7988195621</t>
  </si>
  <si>
    <t>8002798456</t>
  </si>
  <si>
    <t>7644052217</t>
  </si>
  <si>
    <t>6203090131</t>
  </si>
  <si>
    <t>02-Feb-2024</t>
  </si>
  <si>
    <t>1.82 Yrs</t>
  </si>
  <si>
    <t>02 Feb 2024</t>
  </si>
  <si>
    <t>12-Feb-2024</t>
  </si>
  <si>
    <t>24-Nov-2025</t>
  </si>
  <si>
    <t>20-Feb-2024</t>
  </si>
  <si>
    <t>1.77 Yrs</t>
  </si>
  <si>
    <t>20 Feb 2024</t>
  </si>
  <si>
    <t>14-Oct-2024</t>
  </si>
  <si>
    <t>09-Mar-2024</t>
  </si>
  <si>
    <t>1.72 Yrs</t>
  </si>
  <si>
    <t>09 Mar 2024</t>
  </si>
  <si>
    <t>18-Mar-2024</t>
  </si>
  <si>
    <t>23-Sep-2024</t>
  </si>
  <si>
    <t>1.71 Yrs</t>
  </si>
  <si>
    <t>14 Mar 2024</t>
  </si>
  <si>
    <t>25-Mar-2024</t>
  </si>
  <si>
    <t>26-Aug-2024</t>
  </si>
  <si>
    <t>28-Mar-2024</t>
  </si>
  <si>
    <t>1.67 Yrs</t>
  </si>
  <si>
    <t>28 Mar 2024</t>
  </si>
  <si>
    <t>08-Apr-2024</t>
  </si>
  <si>
    <t>28-Oct-2024</t>
  </si>
  <si>
    <t>31-Mar-2025</t>
  </si>
  <si>
    <t>31-Dec-2024</t>
  </si>
  <si>
    <t xml:space="preserve">chitauli </t>
  </si>
  <si>
    <t>SF0091127</t>
  </si>
  <si>
    <t>Rohit Ram</t>
  </si>
  <si>
    <t>chitauli  C1</t>
  </si>
  <si>
    <t>nirmala  ji  baknaura C3 G2</t>
  </si>
  <si>
    <t>SSF5838698</t>
  </si>
  <si>
    <t>SUNITA DEVI</t>
  </si>
  <si>
    <t>21-Mar-2024</t>
  </si>
  <si>
    <t>1.69 Yrs</t>
  </si>
  <si>
    <t>21 Mar 2024</t>
  </si>
  <si>
    <t>03-Apr-2024</t>
  </si>
  <si>
    <t>26-Nov-2025</t>
  </si>
  <si>
    <t>9006121013</t>
  </si>
  <si>
    <t>SSF5492229</t>
  </si>
  <si>
    <t>PRIYANKA KUMARI</t>
  </si>
  <si>
    <t>7763921816</t>
  </si>
  <si>
    <t>SSF5469914</t>
  </si>
  <si>
    <t>RUBI DEVI</t>
  </si>
  <si>
    <t>06-Feb-2024</t>
  </si>
  <si>
    <t>1.81 Yrs</t>
  </si>
  <si>
    <t>06 Feb 2024</t>
  </si>
  <si>
    <t>19-Feb-2024</t>
  </si>
  <si>
    <t>15-Sep-2025</t>
  </si>
  <si>
    <t>30-Jun-2025</t>
  </si>
  <si>
    <t>8434665563</t>
  </si>
  <si>
    <t>SSF5607799</t>
  </si>
  <si>
    <t>UMARAWATI DEVI</t>
  </si>
  <si>
    <t>17-Nov-2025</t>
  </si>
  <si>
    <t>9199093129</t>
  </si>
  <si>
    <t>SSF5412732</t>
  </si>
  <si>
    <t xml:space="preserve">SUNITA DEVI </t>
  </si>
  <si>
    <t>9304779147</t>
  </si>
  <si>
    <t>SSF5421622</t>
  </si>
  <si>
    <t>SHAKUNTALA DEVI</t>
  </si>
  <si>
    <t>9931016657</t>
  </si>
  <si>
    <t xml:space="preserve">mathuri </t>
  </si>
  <si>
    <t>SF0092579</t>
  </si>
  <si>
    <t>Chandan Kumar</t>
  </si>
  <si>
    <t>mathuri  C1</t>
  </si>
  <si>
    <t>mathuri  C1 G1</t>
  </si>
  <si>
    <t>SSF6334631</t>
  </si>
  <si>
    <t>TETARI DEVI</t>
  </si>
  <si>
    <t>09-Jul-2024</t>
  </si>
  <si>
    <t>1.39 Yrs</t>
  </si>
  <si>
    <t>09 Jul 2024</t>
  </si>
  <si>
    <t>16-Jul-2024</t>
  </si>
  <si>
    <t>25-Nov-2025</t>
  </si>
  <si>
    <t>9060505783</t>
  </si>
  <si>
    <t>Pradeep Kumar Singh/SF0074918</t>
  </si>
  <si>
    <t xml:space="preserve">As per borrower she paid her Pre-Closure amount of Rs. 23800/- but Loan card and evidence not available. </t>
  </si>
  <si>
    <t>Borrower not available, Loan card not available not verified.</t>
  </si>
  <si>
    <t>As per borrower she paid her Pre-Closure amount of Rs. 25000/- but Loan card and evidence not available.</t>
  </si>
  <si>
    <t>As per borrower she paid her Pre-Closure amount of Rs. 11350/- on the month of Sep-2025 to Lo Rahul Prakash but evidence not available.</t>
  </si>
  <si>
    <t>24 EMI collected by Lo Rahul Prakash Kumar but not accounted in Fimo.
1. Date- 30-09-2024, Amt.- 560/-
2. Date- 11-11-2024, Amt.- 560/-
3. Date- 25-11-2024, Amt.- 560/-
4. Date- 10-02-2025, Amt.- 560/-
5. Date- 17-02-2025, Amt.- 560/-
6. Date- 03-03-2025, Amt.- 560/-
7. Date- 10-03-2025, Amt.- 560/-
8. Date- 24-03-2025, Amt.- 560/-
9. Date- 31-03-2025, Amt.- 560/-
10. Date- 07-04-2025, Amt.- 560/-
11. Date- 21-04-2025, Amt.- 560/-
12. Date- 28-04-2025, Amt.- 560/-
13. Date- 05-05-2025, Amt.- 560/-
14. Date- 12-05-2025, Amt.- 560/-
15. Date- 19-05-2025, Amt.- 560/-
16. Date- 30-06-2025, Amt.- 560/-
17. Date- 07-07-2025, Amt.- 560/-
18. Date- 28-07-2025, Amt.- 560/-
19. Date- 04-08-2025, Amt.- 560/-
20. Date- 11-08-2025, Amt.- 560/-
21. Date- 18-08-2025, Amt.- 560/-
22. Date- 25-08-2025, Amt.- 560/-
23. Date- 01-09-2025, Amt.- 560/-
24. Date- 08-09-2025, Amt.- 560/-.</t>
  </si>
  <si>
    <t>20 EMI collected by Lo Rahul Prakash but not accounted in Fimo.
1. Date- 30-09-2024, Amt.- 560/-
2. Date- 11-11-2024, Amt.- 560/-
3. Date- 25-11-2024, Amt.- 560/-
4. Date- 09-12-2024, Amt.- 560/-
5. Date- 10-02-2025, Amt.- 560/-
6. Date- 17-02-2025, Amt.- 560/-
7. Date- 24-02-2025, Amt.- 560/-
8. Date- 10-03-2025, Amt.- 560/-
9. Date- 28-04-2025, Amt.- 560/-
10. Date- 05-05-2025, Amt.- 560/-
11. Date- 12-05-2025, Amt.- 560/-
12. Date- 19-05-2025, Amt.- 560/-
13. Date- 26-05-2025, Amt.- 560/-
14. Date- 07-07-2025, Amt.- 560/-
15. Date- 14-07-2025, Amt.- 560/-
16. Date- 04-08-2025, Amt.- 560/-
17. Date- 11-08-2025, Amt.- 560/-
18. Date- 18-08-2025, Amt.- 560/-
19. Date- 25-08-2025, Amt.- 560/-
20. Date- 01-09-2025, Amt.- 560/-.</t>
  </si>
  <si>
    <t>Verified, No Issue.</t>
  </si>
  <si>
    <t>Verified, No issue.</t>
  </si>
  <si>
    <t>Unnati weekly</t>
  </si>
  <si>
    <t>16-Nov-2024</t>
  </si>
  <si>
    <t>IL-1</t>
  </si>
  <si>
    <t>28-Nov-2024</t>
  </si>
  <si>
    <t>One EMI collected by Lo Rahul Prakash but not accounted by Fimo.
1. Date- 15-05-2025, Amt.- 560/-.</t>
  </si>
  <si>
    <t>FN25-26-02844</t>
  </si>
  <si>
    <t>Rahul Prakash Singh</t>
  </si>
  <si>
    <t>SF0090327</t>
  </si>
  <si>
    <t>Loan Officer</t>
  </si>
  <si>
    <t>One EMI collected by Lo Rahul Prakash but not accounted by Fimo.
Date- 30-10-2024, Amt.- 560/-.</t>
  </si>
  <si>
    <t>One EMI collected by Lo Rahul Prakash but not accounted by Fimo.
Date- 15-05-2025, Amt.- 560/-.</t>
  </si>
  <si>
    <t>One EMI collected by Lo Rahul Prakash but not accounted by Fimo.
Date- 09-12-2024, Amt.- 560/-</t>
  </si>
  <si>
    <t>One EMI collected by Lo Rahul Prakash but not accounted by Fimo.
Date- 16-12-2024, Amt.- 560/-</t>
  </si>
  <si>
    <t>One EMI collected by Lo Rahul Prakash but not accounted by Fimo.
Date- 21-04-2025, Amt.- 560/-</t>
  </si>
  <si>
    <t>One EMI collected by Lo Rahul Prakash but not accounted by Fimo.
Date- 28-04-2025, Amt.- 560/-</t>
  </si>
  <si>
    <t>One EMI collected by Lo Rahul Prakash but not accounted by Fimo.
Date- 12-05-2025, Amt.- 560/-</t>
  </si>
  <si>
    <t>One EMI collected by Lo Rahul Prakash but not accounted by Fimo.
Date- 19-05-2025, Amt.- 560/-</t>
  </si>
  <si>
    <t>One EMI collected by Lo Rahul Prakash but not accounted by Fimo.
Date- 26-05-2025, Amt.- 560/-</t>
  </si>
  <si>
    <t>One EMI collected by Lo Rahul Prakash but not accounted by Fimo.
Date- 07-07-2025, Amt.- 560/-</t>
  </si>
  <si>
    <t>One EMI collected by Lo Rahul Prakash but not accounted by Fimo.
Date- 02-06-2025, Amt.- 560/-</t>
  </si>
  <si>
    <t>One EMI collected by Lo Rahul Prakash but not accounted by Fimo.
Date- 21-07-2025, Amt.- 560/-</t>
  </si>
  <si>
    <t>One EMI collected by Lo Rahul Prakash but not accounted by Fimo.
Date- 28-07-202, Amt.- 560/-</t>
  </si>
  <si>
    <t>One EMI collected by Lo Rahul Prakash but not accounted by Fimo.
Date- 09-06-2025, Amt.- 560/-</t>
  </si>
  <si>
    <t>One EMI collected by Lo Rahul Prakash but not accounted by Fimo.
Date- 04-08-2025, Amt.- 560/-</t>
  </si>
  <si>
    <t>One EMI collected by Lo Rahul Prakash but not accounted by Fimo.
Date- 30-09-2024, Amt.- 560/-</t>
  </si>
  <si>
    <t>One EMI collected by Lo Rahul Prakash but not accounted by Fimo.
Date- 11-11-2024, Amt.- 560/-</t>
  </si>
  <si>
    <t>One EMI collected by Lo Rahul Prakash but not accounted by Fimo.
Date- 25-11-2024, Amt.- 560/-</t>
  </si>
  <si>
    <t>One EMI collected by Lo Rahul Prakash but not accounted by Fimo.
Date- 10-02-2025, Amt.- 560/-</t>
  </si>
  <si>
    <t>One EMI collected by Lo Rahul Prakash but not accounted by Fimo.
Date- 17-02-2025, Amt.- 560/-</t>
  </si>
  <si>
    <t>One EMI collected by Lo Rahul Prakash but not accounted by Fimo.
Date- 03-03-2025, Amt.- 560/-</t>
  </si>
  <si>
    <t>One EMI collected by Lo Rahul Prakash but not accounted by Fimo.
Date- 10-03-2025, Amt.- 560/-</t>
  </si>
  <si>
    <t>One EMI collected by Lo Rahul Prakash but not accounted by Fimo.
Date- 24-03-2025, Amt.- 560/-</t>
  </si>
  <si>
    <t>One EMI collected by Lo Rahul Prakash but not accounted by Fimo.
Date- 31-03-2025, Amt.- 560/-</t>
  </si>
  <si>
    <t>One EMI collected by Lo Rahul Prakash but not accounted by Fimo.
Date- 07-04-2025, Amt.- 560/-</t>
  </si>
  <si>
    <t>One EMI collected by Lo Rahul Prakash but not accounted by Fimo.
Date- 05-05-2025, Amt.- 560/-</t>
  </si>
  <si>
    <t>One EMI collected by Lo Rahul Prakash but not accounted by Fimo.
Date- 30-06-2025, Amt.- 560/-</t>
  </si>
  <si>
    <t>One EMI collected by Lo Rahul Prakash but not accounted by Fimo.
Date- 28-07-2025, Amt.- 560/-</t>
  </si>
  <si>
    <t>One EMI collected by Lo Rahul Prakash but not accounted by Fimo.
Date- 11-08-2025, Amt.- 560/-</t>
  </si>
  <si>
    <t>One EMI collected by Lo Rahul Prakash but not accounted by Fimo.
Date- 18-08-2025, Amt.- 560/-</t>
  </si>
  <si>
    <t>One EMI collected by Lo Rahul Prakash but not accounted by Fimo.
Date- 25-08-2025, Amt.- 560/-</t>
  </si>
  <si>
    <t>One EMI collected by Lo Rahul Prakash but not accounted by Fimo.
Date- 01-09-2025, Amt.- 560/-</t>
  </si>
  <si>
    <t>One EMI collected by Lo Rahul Prakash but not accounted by Fimo.
Date- 08-09-2025, Amt.- 560/-</t>
  </si>
  <si>
    <t>One EMI collected by Lo Rahul Prakash but not accounted by Fimo.
Date- 24-02-2025, Amt.- 560/-</t>
  </si>
  <si>
    <t>One EMI collected by Lo Rahul Prakash but not accounted by Fimo.
Date- 14-07-2025, Amt.- 560/-</t>
  </si>
  <si>
    <t>15 EMI collected by Lo Rahul Prakash but not accounted in Fimo.
1. Date- 30-10-2024, Amt.- 560/-
2. Date- 09-12-2024, Amt.- 560/-
3. Date- 16-12-2024, Amt.- 560/-
4. Date- 21-04-2025, Amt.- 560/-
5. Date- 28-04-2025, Amt.- 560/-
6. Date- 12-05-2025, Amt.- 560/-
7. Date- 19-05-2025, Amt.- 560/-
8. Date- 26-05-2025, Amt.- 560/-
9. Date- 02-06-2025, Amt.- 560/-
10. Date- 09-06-2025, Amt.- 560/-
11. Date- 07-07-2025, Amt.- 560/-
12. Date- 14-07-2025, Amt.- 560/-
13. Date- 21-07-202, Amt.- 560/-
14. Date- 28-07-2025, Amt.- 560/-
15. Date- 04-08-2025, Amt.- 560/-
Seven more EMI updated on loan card but not accounted in Fimo, But sing mismatch from actual Rahul Prakash Sign.
1. Date- 23-12-2024, Amt.- 560/-
2. Date- 24-02-2025, Amt.- 560/-
3. Date- 10-03-2025, Amt.- 560/-
4. Date- 17-03-2025, Amt.- 560/-
5. Date- 24-03-2025, Amt.- 560/-
5. Date- 31-03-2025, Amt.- 560/-
6. Date- 07-04-2025, Amt.- 560/-.</t>
  </si>
  <si>
    <t>FIR Not Filled</t>
  </si>
  <si>
    <t>Business</t>
  </si>
  <si>
    <t>Saurabh Upadhyay/SF0072543</t>
  </si>
  <si>
    <t>Akash Kumar/SF0031337</t>
  </si>
  <si>
    <t>Ravi Kumar Ranjan/SF0072744</t>
  </si>
  <si>
    <t>Saket Nath Thakur/SF0062081</t>
  </si>
  <si>
    <t>Completed-Report Submitted</t>
  </si>
  <si>
    <t>Lo Rahul Prakash collected EMI's from some borrowers but not accounted in Fimo same. And Resigned on dated- 05-11-2025.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</si>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</sst>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BH3555</v>
      </c>
      <c r="D5" s="63" t="str">
        <f>IF('Physical Cash at Safe'!D28="Yes", 'Physical Cash at Safe'!A4, 'Borrower Wise Details'!C5)</f>
        <v>Tilouthu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45969</v>
      </c>
      <c r="H5" s="107" t="s">
        <v>488</v>
      </c>
      <c r="I5" s="61">
        <v>45971</v>
      </c>
      <c r="J5" s="74" t="str">
        <f>IF('Physical Cash at Safe'!D28="Yes",'Physical Cash at Safe'!E28,IF('Borrower Wise Details'!D5&lt;&gt;"",'Borrower Wise Details'!D5,""))</f>
        <v>FN25-26-02844</v>
      </c>
      <c r="K5" s="81">
        <v>3</v>
      </c>
      <c r="L5" s="82">
        <v>49240</v>
      </c>
      <c r="M5" s="82">
        <v>0</v>
      </c>
      <c r="N5" s="82" t="s">
        <v>489</v>
      </c>
      <c r="O5" s="82" t="s">
        <v>490</v>
      </c>
      <c r="P5" s="82" t="s">
        <v>491</v>
      </c>
      <c r="Q5" s="82" t="s">
        <v>492</v>
      </c>
      <c r="R5" s="75" t="str">
        <f>IF('Physical Cash at Safe'!$D$28="Yes", 'Physical Cash at Safe'!$A$28, IF('Borrower Wise Details'!F5&lt;&gt;"", 'Borrower Wise Details'!F5, ""))</f>
        <v>Rahul Prakash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SF0090327</v>
      </c>
      <c r="U5" s="77" t="s">
        <v>495</v>
      </c>
      <c r="V5" s="61">
        <v>45966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493</v>
      </c>
      <c r="Z5" s="61">
        <v>46001</v>
      </c>
      <c r="AA5" s="61">
        <v>46003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46004</v>
      </c>
      <c r="AH5" s="70" t="s">
        <v>494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BH3555</v>
      </c>
      <c r="C5" s="50" t="str">
        <f>IF('Fraud Investigation Report'!D5="", "", 'Fraud Investigation Report'!D5)</f>
        <v>Tilouthu</v>
      </c>
      <c r="D5" s="68" t="str">
        <f>IF(OR('Fraud Investigation Report'!R5="", 'Fraud Investigation Report'!R5=0), "", 'Fraud Investigation Report'!R5)</f>
        <v>Rahul Prakash Singh</v>
      </c>
      <c r="E5" s="68" t="str">
        <f>IF(OR('Fraud Investigation Report'!T5="", 'Fraud Investigation Report'!T5=0), "", 'Fraud Investigation Report'!T5)</f>
        <v>SF0090327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33600</v>
      </c>
      <c r="Q5" s="49"/>
      <c r="R5" s="84" t="s">
        <v>487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45987</v>
      </c>
      <c r="C6" s="18">
        <v>45986</v>
      </c>
      <c r="D6" s="18">
        <v>45987</v>
      </c>
      <c r="E6" s="19">
        <v>0.28125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151</v>
      </c>
      <c r="C11" s="23">
        <f>B11*A11</f>
        <v>75500</v>
      </c>
      <c r="D11" s="25">
        <v>151</v>
      </c>
      <c r="E11" s="23">
        <f t="shared" ref="E11:E17" si="0">D11*A11</f>
        <v>75500</v>
      </c>
    </row>
    <row r="12" spans="1:5" ht="14.4" x14ac:dyDescent="0.3">
      <c r="A12" s="24">
        <v>200</v>
      </c>
      <c r="B12" s="25">
        <v>41</v>
      </c>
      <c r="C12" s="23">
        <f>B12*A12</f>
        <v>8200</v>
      </c>
      <c r="D12" s="25">
        <v>41</v>
      </c>
      <c r="E12" s="23">
        <f t="shared" si="0"/>
        <v>8200</v>
      </c>
    </row>
    <row r="13" spans="1:5" ht="14.4" x14ac:dyDescent="0.3">
      <c r="A13" s="24">
        <v>100</v>
      </c>
      <c r="B13" s="25">
        <v>83</v>
      </c>
      <c r="C13" s="23">
        <f t="shared" ref="C13:C17" si="1">B13*A13</f>
        <v>8300</v>
      </c>
      <c r="D13" s="25">
        <v>83</v>
      </c>
      <c r="E13" s="23">
        <f t="shared" si="0"/>
        <v>8300</v>
      </c>
    </row>
    <row r="14" spans="1:5" ht="14.4" x14ac:dyDescent="0.3">
      <c r="A14" s="24">
        <v>50</v>
      </c>
      <c r="B14" s="25">
        <v>23</v>
      </c>
      <c r="C14" s="23">
        <f t="shared" si="1"/>
        <v>1150</v>
      </c>
      <c r="D14" s="25">
        <v>23</v>
      </c>
      <c r="E14" s="23">
        <f t="shared" si="0"/>
        <v>1150</v>
      </c>
    </row>
    <row r="15" spans="1:5" ht="14.4" x14ac:dyDescent="0.3">
      <c r="A15" s="24">
        <v>20</v>
      </c>
      <c r="B15" s="25">
        <v>38</v>
      </c>
      <c r="C15" s="23">
        <f t="shared" si="1"/>
        <v>760</v>
      </c>
      <c r="D15" s="25">
        <v>38</v>
      </c>
      <c r="E15" s="23">
        <f t="shared" si="0"/>
        <v>760</v>
      </c>
    </row>
    <row r="16" spans="1:5" ht="14.4" x14ac:dyDescent="0.3">
      <c r="A16" s="24">
        <v>10</v>
      </c>
      <c r="B16" s="25">
        <v>20</v>
      </c>
      <c r="C16" s="23">
        <f t="shared" si="1"/>
        <v>200</v>
      </c>
      <c r="D16" s="25">
        <v>20</v>
      </c>
      <c r="E16" s="23">
        <f t="shared" si="0"/>
        <v>200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153</v>
      </c>
      <c r="C18" s="23">
        <f>B18</f>
        <v>153</v>
      </c>
      <c r="D18" s="27">
        <v>153</v>
      </c>
      <c r="E18" s="28">
        <f>D18</f>
        <v>153</v>
      </c>
    </row>
    <row r="19" spans="1:5" ht="14.4" x14ac:dyDescent="0.3">
      <c r="A19" s="29"/>
      <c r="B19" s="30" t="s">
        <v>76</v>
      </c>
      <c r="C19" s="31">
        <f>SUM(C10:C18)</f>
        <v>94263</v>
      </c>
      <c r="D19" s="30" t="s">
        <v>76</v>
      </c>
      <c r="E19" s="31">
        <f>SUM(E10:E18)</f>
        <v>94263</v>
      </c>
    </row>
    <row r="20" spans="1:5" ht="30" customHeight="1" x14ac:dyDescent="0.3">
      <c r="A20" s="145" t="s">
        <v>97</v>
      </c>
      <c r="B20" s="146"/>
      <c r="C20" s="32">
        <v>94263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5" t="s">
        <v>258</v>
      </c>
      <c r="E32" s="156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9" t="s">
        <v>259</v>
      </c>
      <c r="E33" s="150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51" t="s">
        <v>260</v>
      </c>
      <c r="E34" s="152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51" t="s">
        <v>261</v>
      </c>
      <c r="E35" s="152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53" t="s">
        <v>262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O5" activePane="bottomRight" state="frozen"/>
      <selection pane="topRight" activeCell="K1" sqref="K1"/>
      <selection pane="bottomLeft" activeCell="A5" sqref="A5"/>
      <selection pane="bottomRight" activeCell="O5" sqref="O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BH3555</v>
      </c>
      <c r="C5" s="119" t="str">
        <f>IF('Loan Outstanding Report'!$H$5="", "", 'Loan Outstanding Report'!$H$5)</f>
        <v>Tilouthu</v>
      </c>
      <c r="D5" s="41" t="s">
        <v>447</v>
      </c>
      <c r="E5" s="65">
        <v>45987</v>
      </c>
      <c r="F5" s="38" t="s">
        <v>448</v>
      </c>
      <c r="G5" s="49" t="s">
        <v>449</v>
      </c>
      <c r="H5" s="49" t="s">
        <v>450</v>
      </c>
      <c r="I5" s="120" t="s">
        <v>268</v>
      </c>
      <c r="J5" s="120" t="s">
        <v>290</v>
      </c>
      <c r="K5" s="120" t="s">
        <v>291</v>
      </c>
      <c r="L5" s="11">
        <v>355553865</v>
      </c>
      <c r="M5" s="65" t="s">
        <v>314</v>
      </c>
      <c r="N5" s="124">
        <v>45000</v>
      </c>
      <c r="O5" s="124">
        <v>560</v>
      </c>
      <c r="P5" s="121" t="s">
        <v>139</v>
      </c>
      <c r="Q5" s="80">
        <v>45792</v>
      </c>
      <c r="R5" s="124">
        <v>560</v>
      </c>
      <c r="S5" s="124">
        <v>0</v>
      </c>
      <c r="T5" s="124">
        <v>0</v>
      </c>
      <c r="U5" s="125">
        <f t="shared" ref="U5" si="0">IF(AND(ISBLANK(R5),ISBLANK(S5),ISBLANK(T5)),"",R5-(S5+T5))</f>
        <v>560</v>
      </c>
      <c r="V5" s="117" t="s">
        <v>201</v>
      </c>
      <c r="W5" s="122" t="s">
        <v>452</v>
      </c>
    </row>
    <row r="6" spans="1:23" ht="25.05" customHeight="1" x14ac:dyDescent="0.3">
      <c r="A6" s="64">
        <v>2</v>
      </c>
      <c r="B6" s="60" t="str">
        <f>IF(J6&lt;&gt;"", $B$5, "")</f>
        <v>BH3555</v>
      </c>
      <c r="C6" s="119" t="str">
        <f>IF(J6&lt;&gt;"", $C$5, "")</f>
        <v>Tilouthu</v>
      </c>
      <c r="D6" s="41" t="str">
        <f>IF(J6&lt;&gt;"", $D$5, "")</f>
        <v>FN25-26-02844</v>
      </c>
      <c r="E6" s="65">
        <v>45986</v>
      </c>
      <c r="F6" s="38" t="s">
        <v>448</v>
      </c>
      <c r="G6" s="49" t="s">
        <v>449</v>
      </c>
      <c r="H6" s="49" t="s">
        <v>450</v>
      </c>
      <c r="I6" s="120" t="s">
        <v>343</v>
      </c>
      <c r="J6" s="120" t="s">
        <v>401</v>
      </c>
      <c r="K6" s="120" t="s">
        <v>402</v>
      </c>
      <c r="L6" s="11">
        <v>355059625</v>
      </c>
      <c r="M6" s="65" t="s">
        <v>403</v>
      </c>
      <c r="N6" s="124">
        <v>45000</v>
      </c>
      <c r="O6" s="124">
        <v>560</v>
      </c>
      <c r="P6" s="121" t="s">
        <v>139</v>
      </c>
      <c r="Q6" s="80">
        <v>45595</v>
      </c>
      <c r="R6" s="124">
        <v>560</v>
      </c>
      <c r="S6" s="124">
        <v>0</v>
      </c>
      <c r="T6" s="124">
        <v>0</v>
      </c>
      <c r="U6" s="125">
        <f t="shared" ref="U6:U69" si="1">IF(AND(ISBLANK(R6),ISBLANK(S6),ISBLANK(T6)),"",R6-(S6+T6))</f>
        <v>560</v>
      </c>
      <c r="V6" s="117" t="s">
        <v>201</v>
      </c>
      <c r="W6" s="122" t="s">
        <v>451</v>
      </c>
    </row>
    <row r="7" spans="1:23" ht="25.05" customHeight="1" x14ac:dyDescent="0.3">
      <c r="A7" s="64">
        <v>3</v>
      </c>
      <c r="B7" s="60" t="str">
        <f t="shared" ref="B7:B70" si="2">IF(J7&lt;&gt;"", $B$5, "")</f>
        <v>BH3555</v>
      </c>
      <c r="C7" s="119" t="str">
        <f t="shared" ref="C7:C70" si="3">IF(J7&lt;&gt;"", $C$5, "")</f>
        <v>Tilouthu</v>
      </c>
      <c r="D7" s="41" t="str">
        <f t="shared" ref="D7:D70" si="4">IF(J7&lt;&gt;"", $D$5, "")</f>
        <v>FN25-26-02844</v>
      </c>
      <c r="E7" s="65">
        <v>45986</v>
      </c>
      <c r="F7" s="38" t="s">
        <v>448</v>
      </c>
      <c r="G7" s="49" t="s">
        <v>449</v>
      </c>
      <c r="H7" s="49" t="s">
        <v>450</v>
      </c>
      <c r="I7" s="120" t="s">
        <v>343</v>
      </c>
      <c r="J7" s="120" t="s">
        <v>401</v>
      </c>
      <c r="K7" s="120" t="s">
        <v>402</v>
      </c>
      <c r="L7" s="11">
        <v>355059625</v>
      </c>
      <c r="M7" s="65" t="s">
        <v>403</v>
      </c>
      <c r="N7" s="124">
        <v>45000</v>
      </c>
      <c r="O7" s="124">
        <v>560</v>
      </c>
      <c r="P7" s="121" t="s">
        <v>139</v>
      </c>
      <c r="Q7" s="80">
        <v>45635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201</v>
      </c>
      <c r="W7" s="122" t="s">
        <v>453</v>
      </c>
    </row>
    <row r="8" spans="1:23" ht="25.05" customHeight="1" x14ac:dyDescent="0.3">
      <c r="A8" s="64">
        <v>4</v>
      </c>
      <c r="B8" s="60" t="str">
        <f t="shared" si="2"/>
        <v>BH3555</v>
      </c>
      <c r="C8" s="119" t="str">
        <f t="shared" si="3"/>
        <v>Tilouthu</v>
      </c>
      <c r="D8" s="41" t="str">
        <f t="shared" si="4"/>
        <v>FN25-26-02844</v>
      </c>
      <c r="E8" s="65">
        <v>45986</v>
      </c>
      <c r="F8" s="38" t="s">
        <v>448</v>
      </c>
      <c r="G8" s="49" t="s">
        <v>449</v>
      </c>
      <c r="H8" s="49" t="s">
        <v>450</v>
      </c>
      <c r="I8" s="120" t="s">
        <v>343</v>
      </c>
      <c r="J8" s="120" t="s">
        <v>401</v>
      </c>
      <c r="K8" s="120" t="s">
        <v>402</v>
      </c>
      <c r="L8" s="11">
        <v>355059625</v>
      </c>
      <c r="M8" s="65" t="s">
        <v>403</v>
      </c>
      <c r="N8" s="124">
        <v>45000</v>
      </c>
      <c r="O8" s="124">
        <v>560</v>
      </c>
      <c r="P8" s="121" t="s">
        <v>139</v>
      </c>
      <c r="Q8" s="80">
        <v>45642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201</v>
      </c>
      <c r="W8" s="122" t="s">
        <v>454</v>
      </c>
    </row>
    <row r="9" spans="1:23" ht="25.05" customHeight="1" x14ac:dyDescent="0.3">
      <c r="A9" s="64">
        <v>5</v>
      </c>
      <c r="B9" s="60" t="str">
        <f t="shared" si="2"/>
        <v>BH3555</v>
      </c>
      <c r="C9" s="119" t="str">
        <f t="shared" si="3"/>
        <v>Tilouthu</v>
      </c>
      <c r="D9" s="41" t="str">
        <f t="shared" si="4"/>
        <v>FN25-26-02844</v>
      </c>
      <c r="E9" s="65">
        <v>45986</v>
      </c>
      <c r="F9" s="38" t="s">
        <v>448</v>
      </c>
      <c r="G9" s="49" t="s">
        <v>449</v>
      </c>
      <c r="H9" s="49" t="s">
        <v>450</v>
      </c>
      <c r="I9" s="120" t="s">
        <v>343</v>
      </c>
      <c r="J9" s="120" t="s">
        <v>401</v>
      </c>
      <c r="K9" s="120" t="s">
        <v>402</v>
      </c>
      <c r="L9" s="11">
        <v>355059625</v>
      </c>
      <c r="M9" s="65" t="s">
        <v>403</v>
      </c>
      <c r="N9" s="124">
        <v>45000</v>
      </c>
      <c r="O9" s="124">
        <v>560</v>
      </c>
      <c r="P9" s="121" t="s">
        <v>139</v>
      </c>
      <c r="Q9" s="80">
        <v>45768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201</v>
      </c>
      <c r="W9" s="122" t="s">
        <v>455</v>
      </c>
    </row>
    <row r="10" spans="1:23" ht="25.05" customHeight="1" x14ac:dyDescent="0.3">
      <c r="A10" s="64">
        <v>6</v>
      </c>
      <c r="B10" s="60" t="str">
        <f t="shared" si="2"/>
        <v>BH3555</v>
      </c>
      <c r="C10" s="119" t="str">
        <f t="shared" si="3"/>
        <v>Tilouthu</v>
      </c>
      <c r="D10" s="41" t="str">
        <f t="shared" si="4"/>
        <v>FN25-26-02844</v>
      </c>
      <c r="E10" s="65">
        <v>45986</v>
      </c>
      <c r="F10" s="38" t="s">
        <v>448</v>
      </c>
      <c r="G10" s="49" t="s">
        <v>449</v>
      </c>
      <c r="H10" s="49" t="s">
        <v>450</v>
      </c>
      <c r="I10" s="120" t="s">
        <v>343</v>
      </c>
      <c r="J10" s="120" t="s">
        <v>401</v>
      </c>
      <c r="K10" s="120" t="s">
        <v>402</v>
      </c>
      <c r="L10" s="11">
        <v>355059625</v>
      </c>
      <c r="M10" s="65" t="s">
        <v>403</v>
      </c>
      <c r="N10" s="124">
        <v>45000</v>
      </c>
      <c r="O10" s="124">
        <v>560</v>
      </c>
      <c r="P10" s="121" t="s">
        <v>139</v>
      </c>
      <c r="Q10" s="80">
        <v>45775</v>
      </c>
      <c r="R10" s="124">
        <v>560</v>
      </c>
      <c r="S10" s="124">
        <v>0</v>
      </c>
      <c r="T10" s="124">
        <v>0</v>
      </c>
      <c r="U10" s="125">
        <f t="shared" si="1"/>
        <v>560</v>
      </c>
      <c r="V10" s="117" t="s">
        <v>201</v>
      </c>
      <c r="W10" s="122" t="s">
        <v>456</v>
      </c>
    </row>
    <row r="11" spans="1:23" ht="25.05" customHeight="1" x14ac:dyDescent="0.3">
      <c r="A11" s="64">
        <v>7</v>
      </c>
      <c r="B11" s="60" t="str">
        <f t="shared" si="2"/>
        <v>BH3555</v>
      </c>
      <c r="C11" s="119" t="str">
        <f t="shared" si="3"/>
        <v>Tilouthu</v>
      </c>
      <c r="D11" s="41" t="str">
        <f t="shared" si="4"/>
        <v>FN25-26-02844</v>
      </c>
      <c r="E11" s="65">
        <v>45986</v>
      </c>
      <c r="F11" s="38" t="s">
        <v>448</v>
      </c>
      <c r="G11" s="49" t="s">
        <v>449</v>
      </c>
      <c r="H11" s="49" t="s">
        <v>450</v>
      </c>
      <c r="I11" s="120" t="s">
        <v>343</v>
      </c>
      <c r="J11" s="120" t="s">
        <v>401</v>
      </c>
      <c r="K11" s="120" t="s">
        <v>402</v>
      </c>
      <c r="L11" s="11">
        <v>355059625</v>
      </c>
      <c r="M11" s="65" t="s">
        <v>403</v>
      </c>
      <c r="N11" s="124">
        <v>45000</v>
      </c>
      <c r="O11" s="124">
        <v>560</v>
      </c>
      <c r="P11" s="121" t="s">
        <v>139</v>
      </c>
      <c r="Q11" s="80">
        <v>45789</v>
      </c>
      <c r="R11" s="124">
        <v>560</v>
      </c>
      <c r="S11" s="124">
        <v>0</v>
      </c>
      <c r="T11" s="124">
        <v>0</v>
      </c>
      <c r="U11" s="125">
        <f t="shared" si="1"/>
        <v>560</v>
      </c>
      <c r="V11" s="117" t="s">
        <v>201</v>
      </c>
      <c r="W11" s="122" t="s">
        <v>457</v>
      </c>
    </row>
    <row r="12" spans="1:23" ht="25.05" customHeight="1" x14ac:dyDescent="0.3">
      <c r="A12" s="64">
        <v>8</v>
      </c>
      <c r="B12" s="60" t="str">
        <f t="shared" si="2"/>
        <v>BH3555</v>
      </c>
      <c r="C12" s="119" t="str">
        <f t="shared" si="3"/>
        <v>Tilouthu</v>
      </c>
      <c r="D12" s="41" t="str">
        <f t="shared" si="4"/>
        <v>FN25-26-02844</v>
      </c>
      <c r="E12" s="65">
        <v>45986</v>
      </c>
      <c r="F12" s="38" t="s">
        <v>448</v>
      </c>
      <c r="G12" s="49" t="s">
        <v>449</v>
      </c>
      <c r="H12" s="49" t="s">
        <v>450</v>
      </c>
      <c r="I12" s="120" t="s">
        <v>343</v>
      </c>
      <c r="J12" s="120" t="s">
        <v>401</v>
      </c>
      <c r="K12" s="120" t="s">
        <v>402</v>
      </c>
      <c r="L12" s="11">
        <v>355059625</v>
      </c>
      <c r="M12" s="65" t="s">
        <v>403</v>
      </c>
      <c r="N12" s="124">
        <v>45000</v>
      </c>
      <c r="O12" s="124">
        <v>560</v>
      </c>
      <c r="P12" s="121" t="s">
        <v>139</v>
      </c>
      <c r="Q12" s="80">
        <v>45796</v>
      </c>
      <c r="R12" s="124">
        <v>560</v>
      </c>
      <c r="S12" s="124">
        <v>0</v>
      </c>
      <c r="T12" s="124">
        <v>0</v>
      </c>
      <c r="U12" s="125">
        <f t="shared" si="1"/>
        <v>560</v>
      </c>
      <c r="V12" s="117" t="s">
        <v>201</v>
      </c>
      <c r="W12" s="122" t="s">
        <v>458</v>
      </c>
    </row>
    <row r="13" spans="1:23" ht="25.05" customHeight="1" x14ac:dyDescent="0.3">
      <c r="A13" s="64">
        <v>9</v>
      </c>
      <c r="B13" s="60" t="str">
        <f t="shared" si="2"/>
        <v>BH3555</v>
      </c>
      <c r="C13" s="119" t="str">
        <f t="shared" si="3"/>
        <v>Tilouthu</v>
      </c>
      <c r="D13" s="41" t="str">
        <f t="shared" si="4"/>
        <v>FN25-26-02844</v>
      </c>
      <c r="E13" s="65">
        <v>45986</v>
      </c>
      <c r="F13" s="38" t="s">
        <v>448</v>
      </c>
      <c r="G13" s="49" t="s">
        <v>449</v>
      </c>
      <c r="H13" s="49" t="s">
        <v>450</v>
      </c>
      <c r="I13" s="120" t="s">
        <v>343</v>
      </c>
      <c r="J13" s="120" t="s">
        <v>401</v>
      </c>
      <c r="K13" s="120" t="s">
        <v>402</v>
      </c>
      <c r="L13" s="11">
        <v>355059625</v>
      </c>
      <c r="M13" s="65" t="s">
        <v>403</v>
      </c>
      <c r="N13" s="124">
        <v>45000</v>
      </c>
      <c r="O13" s="124">
        <v>560</v>
      </c>
      <c r="P13" s="121" t="s">
        <v>139</v>
      </c>
      <c r="Q13" s="80">
        <v>45803</v>
      </c>
      <c r="R13" s="124">
        <v>560</v>
      </c>
      <c r="S13" s="124">
        <v>0</v>
      </c>
      <c r="T13" s="124">
        <v>0</v>
      </c>
      <c r="U13" s="125">
        <f t="shared" si="1"/>
        <v>560</v>
      </c>
      <c r="V13" s="117" t="s">
        <v>201</v>
      </c>
      <c r="W13" s="122" t="s">
        <v>459</v>
      </c>
    </row>
    <row r="14" spans="1:23" ht="25.05" customHeight="1" x14ac:dyDescent="0.3">
      <c r="A14" s="64">
        <v>10</v>
      </c>
      <c r="B14" s="60" t="str">
        <f t="shared" si="2"/>
        <v>BH3555</v>
      </c>
      <c r="C14" s="119" t="str">
        <f t="shared" si="3"/>
        <v>Tilouthu</v>
      </c>
      <c r="D14" s="41" t="str">
        <f t="shared" si="4"/>
        <v>FN25-26-02844</v>
      </c>
      <c r="E14" s="65">
        <v>45986</v>
      </c>
      <c r="F14" s="38" t="s">
        <v>448</v>
      </c>
      <c r="G14" s="49" t="s">
        <v>449</v>
      </c>
      <c r="H14" s="49" t="s">
        <v>450</v>
      </c>
      <c r="I14" s="120" t="s">
        <v>343</v>
      </c>
      <c r="J14" s="120" t="s">
        <v>401</v>
      </c>
      <c r="K14" s="120" t="s">
        <v>402</v>
      </c>
      <c r="L14" s="11">
        <v>355059625</v>
      </c>
      <c r="M14" s="65" t="s">
        <v>403</v>
      </c>
      <c r="N14" s="124">
        <v>45000</v>
      </c>
      <c r="O14" s="124">
        <v>560</v>
      </c>
      <c r="P14" s="121" t="s">
        <v>139</v>
      </c>
      <c r="Q14" s="80">
        <v>45810</v>
      </c>
      <c r="R14" s="124">
        <v>560</v>
      </c>
      <c r="S14" s="124">
        <v>0</v>
      </c>
      <c r="T14" s="124">
        <v>0</v>
      </c>
      <c r="U14" s="125">
        <f t="shared" si="1"/>
        <v>560</v>
      </c>
      <c r="V14" s="117" t="s">
        <v>201</v>
      </c>
      <c r="W14" s="122" t="s">
        <v>461</v>
      </c>
    </row>
    <row r="15" spans="1:23" ht="25.05" customHeight="1" x14ac:dyDescent="0.3">
      <c r="A15" s="64">
        <v>11</v>
      </c>
      <c r="B15" s="60" t="str">
        <f t="shared" si="2"/>
        <v>BH3555</v>
      </c>
      <c r="C15" s="119" t="str">
        <f t="shared" si="3"/>
        <v>Tilouthu</v>
      </c>
      <c r="D15" s="41" t="str">
        <f t="shared" si="4"/>
        <v>FN25-26-02844</v>
      </c>
      <c r="E15" s="65">
        <v>45986</v>
      </c>
      <c r="F15" s="38" t="s">
        <v>448</v>
      </c>
      <c r="G15" s="49" t="s">
        <v>449</v>
      </c>
      <c r="H15" s="49" t="s">
        <v>450</v>
      </c>
      <c r="I15" s="120" t="s">
        <v>343</v>
      </c>
      <c r="J15" s="120" t="s">
        <v>401</v>
      </c>
      <c r="K15" s="120" t="s">
        <v>402</v>
      </c>
      <c r="L15" s="11">
        <v>355059625</v>
      </c>
      <c r="M15" s="65" t="s">
        <v>403</v>
      </c>
      <c r="N15" s="124">
        <v>45000</v>
      </c>
      <c r="O15" s="124">
        <v>560</v>
      </c>
      <c r="P15" s="121" t="s">
        <v>139</v>
      </c>
      <c r="Q15" s="80">
        <v>45817</v>
      </c>
      <c r="R15" s="124">
        <v>560</v>
      </c>
      <c r="S15" s="124">
        <v>0</v>
      </c>
      <c r="T15" s="124">
        <v>0</v>
      </c>
      <c r="U15" s="125">
        <f t="shared" si="1"/>
        <v>560</v>
      </c>
      <c r="V15" s="117" t="s">
        <v>201</v>
      </c>
      <c r="W15" s="122" t="s">
        <v>464</v>
      </c>
    </row>
    <row r="16" spans="1:23" ht="25.05" customHeight="1" x14ac:dyDescent="0.3">
      <c r="A16" s="64">
        <v>12</v>
      </c>
      <c r="B16" s="60" t="str">
        <f t="shared" si="2"/>
        <v>BH3555</v>
      </c>
      <c r="C16" s="119" t="str">
        <f t="shared" si="3"/>
        <v>Tilouthu</v>
      </c>
      <c r="D16" s="41" t="str">
        <f t="shared" si="4"/>
        <v>FN25-26-02844</v>
      </c>
      <c r="E16" s="65">
        <v>45986</v>
      </c>
      <c r="F16" s="38" t="s">
        <v>448</v>
      </c>
      <c r="G16" s="49" t="s">
        <v>449</v>
      </c>
      <c r="H16" s="49" t="s">
        <v>450</v>
      </c>
      <c r="I16" s="120" t="s">
        <v>343</v>
      </c>
      <c r="J16" s="120" t="s">
        <v>401</v>
      </c>
      <c r="K16" s="120" t="s">
        <v>402</v>
      </c>
      <c r="L16" s="11">
        <v>355059625</v>
      </c>
      <c r="M16" s="65" t="s">
        <v>403</v>
      </c>
      <c r="N16" s="124">
        <v>45000</v>
      </c>
      <c r="O16" s="124">
        <v>560</v>
      </c>
      <c r="P16" s="121" t="s">
        <v>139</v>
      </c>
      <c r="Q16" s="80">
        <v>45845</v>
      </c>
      <c r="R16" s="124">
        <v>560</v>
      </c>
      <c r="S16" s="124">
        <v>0</v>
      </c>
      <c r="T16" s="124">
        <v>0</v>
      </c>
      <c r="U16" s="125">
        <f t="shared" si="1"/>
        <v>560</v>
      </c>
      <c r="V16" s="117" t="s">
        <v>201</v>
      </c>
      <c r="W16" s="122" t="s">
        <v>460</v>
      </c>
    </row>
    <row r="17" spans="1:23" ht="25.05" customHeight="1" x14ac:dyDescent="0.3">
      <c r="A17" s="64">
        <v>13</v>
      </c>
      <c r="B17" s="60" t="str">
        <f t="shared" si="2"/>
        <v>BH3555</v>
      </c>
      <c r="C17" s="119" t="str">
        <f t="shared" si="3"/>
        <v>Tilouthu</v>
      </c>
      <c r="D17" s="41" t="str">
        <f t="shared" si="4"/>
        <v>FN25-26-02844</v>
      </c>
      <c r="E17" s="65">
        <v>45986</v>
      </c>
      <c r="F17" s="38" t="s">
        <v>448</v>
      </c>
      <c r="G17" s="49" t="s">
        <v>449</v>
      </c>
      <c r="H17" s="49" t="s">
        <v>450</v>
      </c>
      <c r="I17" s="120" t="s">
        <v>343</v>
      </c>
      <c r="J17" s="120" t="s">
        <v>401</v>
      </c>
      <c r="K17" s="120" t="s">
        <v>402</v>
      </c>
      <c r="L17" s="11">
        <v>355059625</v>
      </c>
      <c r="M17" s="65" t="s">
        <v>403</v>
      </c>
      <c r="N17" s="124">
        <v>45000</v>
      </c>
      <c r="O17" s="124">
        <v>560</v>
      </c>
      <c r="P17" s="121" t="s">
        <v>139</v>
      </c>
      <c r="Q17" s="80">
        <v>45852</v>
      </c>
      <c r="R17" s="124">
        <v>560</v>
      </c>
      <c r="S17" s="124">
        <v>0</v>
      </c>
      <c r="T17" s="124">
        <v>0</v>
      </c>
      <c r="U17" s="125">
        <f t="shared" si="1"/>
        <v>560</v>
      </c>
      <c r="V17" s="117" t="s">
        <v>201</v>
      </c>
      <c r="W17" s="122" t="s">
        <v>485</v>
      </c>
    </row>
    <row r="18" spans="1:23" ht="25.05" customHeight="1" x14ac:dyDescent="0.3">
      <c r="A18" s="64">
        <v>14</v>
      </c>
      <c r="B18" s="60" t="str">
        <f t="shared" si="2"/>
        <v>BH3555</v>
      </c>
      <c r="C18" s="119" t="str">
        <f t="shared" si="3"/>
        <v>Tilouthu</v>
      </c>
      <c r="D18" s="41" t="str">
        <f t="shared" si="4"/>
        <v>FN25-26-02844</v>
      </c>
      <c r="E18" s="65">
        <v>45986</v>
      </c>
      <c r="F18" s="38" t="s">
        <v>448</v>
      </c>
      <c r="G18" s="49" t="s">
        <v>449</v>
      </c>
      <c r="H18" s="49" t="s">
        <v>450</v>
      </c>
      <c r="I18" s="120" t="s">
        <v>343</v>
      </c>
      <c r="J18" s="120" t="s">
        <v>401</v>
      </c>
      <c r="K18" s="120" t="s">
        <v>402</v>
      </c>
      <c r="L18" s="11">
        <v>355059625</v>
      </c>
      <c r="M18" s="65" t="s">
        <v>403</v>
      </c>
      <c r="N18" s="124">
        <v>45000</v>
      </c>
      <c r="O18" s="124">
        <v>560</v>
      </c>
      <c r="P18" s="121" t="s">
        <v>139</v>
      </c>
      <c r="Q18" s="80">
        <v>45859</v>
      </c>
      <c r="R18" s="124">
        <v>560</v>
      </c>
      <c r="S18" s="124">
        <v>0</v>
      </c>
      <c r="T18" s="124">
        <v>0</v>
      </c>
      <c r="U18" s="125">
        <f t="shared" si="1"/>
        <v>560</v>
      </c>
      <c r="V18" s="117" t="s">
        <v>201</v>
      </c>
      <c r="W18" s="122" t="s">
        <v>462</v>
      </c>
    </row>
    <row r="19" spans="1:23" ht="25.05" customHeight="1" x14ac:dyDescent="0.3">
      <c r="A19" s="64">
        <v>15</v>
      </c>
      <c r="B19" s="60" t="str">
        <f t="shared" si="2"/>
        <v>BH3555</v>
      </c>
      <c r="C19" s="119" t="str">
        <f t="shared" si="3"/>
        <v>Tilouthu</v>
      </c>
      <c r="D19" s="41" t="str">
        <f t="shared" si="4"/>
        <v>FN25-26-02844</v>
      </c>
      <c r="E19" s="65">
        <v>45986</v>
      </c>
      <c r="F19" s="38" t="s">
        <v>448</v>
      </c>
      <c r="G19" s="49" t="s">
        <v>449</v>
      </c>
      <c r="H19" s="49" t="s">
        <v>450</v>
      </c>
      <c r="I19" s="120" t="s">
        <v>343</v>
      </c>
      <c r="J19" s="120" t="s">
        <v>401</v>
      </c>
      <c r="K19" s="120" t="s">
        <v>402</v>
      </c>
      <c r="L19" s="11">
        <v>355059625</v>
      </c>
      <c r="M19" s="65" t="s">
        <v>403</v>
      </c>
      <c r="N19" s="124">
        <v>45000</v>
      </c>
      <c r="O19" s="124">
        <v>560</v>
      </c>
      <c r="P19" s="121" t="s">
        <v>139</v>
      </c>
      <c r="Q19" s="80">
        <v>45866</v>
      </c>
      <c r="R19" s="124">
        <v>560</v>
      </c>
      <c r="S19" s="124">
        <v>0</v>
      </c>
      <c r="T19" s="124">
        <v>0</v>
      </c>
      <c r="U19" s="125">
        <f t="shared" si="1"/>
        <v>560</v>
      </c>
      <c r="V19" s="117" t="s">
        <v>201</v>
      </c>
      <c r="W19" s="122" t="s">
        <v>463</v>
      </c>
    </row>
    <row r="20" spans="1:23" ht="25.05" customHeight="1" x14ac:dyDescent="0.3">
      <c r="A20" s="64">
        <v>16</v>
      </c>
      <c r="B20" s="60" t="str">
        <f t="shared" si="2"/>
        <v>BH3555</v>
      </c>
      <c r="C20" s="119" t="str">
        <f t="shared" si="3"/>
        <v>Tilouthu</v>
      </c>
      <c r="D20" s="41" t="str">
        <f t="shared" si="4"/>
        <v>FN25-26-02844</v>
      </c>
      <c r="E20" s="65">
        <v>45986</v>
      </c>
      <c r="F20" s="38" t="s">
        <v>448</v>
      </c>
      <c r="G20" s="49" t="s">
        <v>449</v>
      </c>
      <c r="H20" s="49" t="s">
        <v>450</v>
      </c>
      <c r="I20" s="120" t="s">
        <v>343</v>
      </c>
      <c r="J20" s="120" t="s">
        <v>401</v>
      </c>
      <c r="K20" s="120" t="s">
        <v>402</v>
      </c>
      <c r="L20" s="11">
        <v>355059625</v>
      </c>
      <c r="M20" s="65" t="s">
        <v>403</v>
      </c>
      <c r="N20" s="124">
        <v>45000</v>
      </c>
      <c r="O20" s="124">
        <v>560</v>
      </c>
      <c r="P20" s="121" t="s">
        <v>139</v>
      </c>
      <c r="Q20" s="80">
        <v>45873</v>
      </c>
      <c r="R20" s="124">
        <v>560</v>
      </c>
      <c r="S20" s="124">
        <v>0</v>
      </c>
      <c r="T20" s="124">
        <v>0</v>
      </c>
      <c r="U20" s="125">
        <f t="shared" si="1"/>
        <v>560</v>
      </c>
      <c r="V20" s="117" t="s">
        <v>201</v>
      </c>
      <c r="W20" s="122" t="s">
        <v>465</v>
      </c>
    </row>
    <row r="21" spans="1:23" ht="25.05" customHeight="1" x14ac:dyDescent="0.3">
      <c r="A21" s="64">
        <v>17</v>
      </c>
      <c r="B21" s="60" t="str">
        <f t="shared" si="2"/>
        <v>BH3555</v>
      </c>
      <c r="C21" s="119" t="str">
        <f t="shared" si="3"/>
        <v>Tilouthu</v>
      </c>
      <c r="D21" s="41" t="str">
        <f t="shared" si="4"/>
        <v>FN25-26-02844</v>
      </c>
      <c r="E21" s="65">
        <v>45986</v>
      </c>
      <c r="F21" s="38" t="s">
        <v>448</v>
      </c>
      <c r="G21" s="49" t="s">
        <v>449</v>
      </c>
      <c r="H21" s="49" t="s">
        <v>450</v>
      </c>
      <c r="I21" s="120" t="s">
        <v>343</v>
      </c>
      <c r="J21" s="120" t="s">
        <v>410</v>
      </c>
      <c r="K21" s="120" t="s">
        <v>411</v>
      </c>
      <c r="L21" s="11">
        <v>355393276</v>
      </c>
      <c r="M21" s="65" t="s">
        <v>365</v>
      </c>
      <c r="N21" s="124">
        <v>45000</v>
      </c>
      <c r="O21" s="124">
        <v>560</v>
      </c>
      <c r="P21" s="121" t="s">
        <v>139</v>
      </c>
      <c r="Q21" s="80">
        <v>45565</v>
      </c>
      <c r="R21" s="124">
        <v>560</v>
      </c>
      <c r="S21" s="124">
        <v>0</v>
      </c>
      <c r="T21" s="124">
        <v>0</v>
      </c>
      <c r="U21" s="125">
        <f t="shared" si="1"/>
        <v>560</v>
      </c>
      <c r="V21" s="117" t="s">
        <v>201</v>
      </c>
      <c r="W21" s="122" t="s">
        <v>466</v>
      </c>
    </row>
    <row r="22" spans="1:23" ht="25.05" customHeight="1" x14ac:dyDescent="0.3">
      <c r="A22" s="64">
        <v>18</v>
      </c>
      <c r="B22" s="60" t="str">
        <f t="shared" si="2"/>
        <v>BH3555</v>
      </c>
      <c r="C22" s="119" t="str">
        <f t="shared" si="3"/>
        <v>Tilouthu</v>
      </c>
      <c r="D22" s="41" t="str">
        <f t="shared" si="4"/>
        <v>FN25-26-02844</v>
      </c>
      <c r="E22" s="65">
        <v>45986</v>
      </c>
      <c r="F22" s="38" t="s">
        <v>448</v>
      </c>
      <c r="G22" s="49" t="s">
        <v>449</v>
      </c>
      <c r="H22" s="49" t="s">
        <v>450</v>
      </c>
      <c r="I22" s="120" t="s">
        <v>343</v>
      </c>
      <c r="J22" s="120" t="s">
        <v>410</v>
      </c>
      <c r="K22" s="120" t="s">
        <v>411</v>
      </c>
      <c r="L22" s="11">
        <v>355393276</v>
      </c>
      <c r="M22" s="65" t="s">
        <v>365</v>
      </c>
      <c r="N22" s="124">
        <v>45000</v>
      </c>
      <c r="O22" s="124">
        <v>560</v>
      </c>
      <c r="P22" s="121" t="s">
        <v>139</v>
      </c>
      <c r="Q22" s="80">
        <v>45607</v>
      </c>
      <c r="R22" s="124">
        <v>560</v>
      </c>
      <c r="S22" s="124">
        <v>0</v>
      </c>
      <c r="T22" s="124">
        <v>0</v>
      </c>
      <c r="U22" s="125">
        <f t="shared" si="1"/>
        <v>560</v>
      </c>
      <c r="V22" s="117" t="s">
        <v>201</v>
      </c>
      <c r="W22" s="122" t="s">
        <v>467</v>
      </c>
    </row>
    <row r="23" spans="1:23" ht="25.05" customHeight="1" x14ac:dyDescent="0.3">
      <c r="A23" s="64">
        <v>19</v>
      </c>
      <c r="B23" s="60" t="str">
        <f t="shared" si="2"/>
        <v>BH3555</v>
      </c>
      <c r="C23" s="119" t="str">
        <f t="shared" si="3"/>
        <v>Tilouthu</v>
      </c>
      <c r="D23" s="41" t="str">
        <f t="shared" si="4"/>
        <v>FN25-26-02844</v>
      </c>
      <c r="E23" s="65">
        <v>45986</v>
      </c>
      <c r="F23" s="38" t="s">
        <v>448</v>
      </c>
      <c r="G23" s="49" t="s">
        <v>449</v>
      </c>
      <c r="H23" s="49" t="s">
        <v>450</v>
      </c>
      <c r="I23" s="120" t="s">
        <v>343</v>
      </c>
      <c r="J23" s="120" t="s">
        <v>410</v>
      </c>
      <c r="K23" s="120" t="s">
        <v>411</v>
      </c>
      <c r="L23" s="11">
        <v>355393276</v>
      </c>
      <c r="M23" s="65" t="s">
        <v>365</v>
      </c>
      <c r="N23" s="124">
        <v>45000</v>
      </c>
      <c r="O23" s="124">
        <v>560</v>
      </c>
      <c r="P23" s="121" t="s">
        <v>139</v>
      </c>
      <c r="Q23" s="80">
        <v>45621</v>
      </c>
      <c r="R23" s="124">
        <v>560</v>
      </c>
      <c r="S23" s="124">
        <v>0</v>
      </c>
      <c r="T23" s="124">
        <v>0</v>
      </c>
      <c r="U23" s="125">
        <f t="shared" si="1"/>
        <v>560</v>
      </c>
      <c r="V23" s="117" t="s">
        <v>201</v>
      </c>
      <c r="W23" s="122" t="s">
        <v>468</v>
      </c>
    </row>
    <row r="24" spans="1:23" ht="25.05" customHeight="1" x14ac:dyDescent="0.3">
      <c r="A24" s="64">
        <v>20</v>
      </c>
      <c r="B24" s="60" t="str">
        <f t="shared" si="2"/>
        <v>BH3555</v>
      </c>
      <c r="C24" s="119" t="str">
        <f t="shared" si="3"/>
        <v>Tilouthu</v>
      </c>
      <c r="D24" s="41" t="str">
        <f t="shared" si="4"/>
        <v>FN25-26-02844</v>
      </c>
      <c r="E24" s="65">
        <v>45986</v>
      </c>
      <c r="F24" s="38" t="s">
        <v>448</v>
      </c>
      <c r="G24" s="49" t="s">
        <v>449</v>
      </c>
      <c r="H24" s="49" t="s">
        <v>450</v>
      </c>
      <c r="I24" s="120" t="s">
        <v>343</v>
      </c>
      <c r="J24" s="120" t="s">
        <v>410</v>
      </c>
      <c r="K24" s="120" t="s">
        <v>411</v>
      </c>
      <c r="L24" s="11">
        <v>355393276</v>
      </c>
      <c r="M24" s="65" t="s">
        <v>365</v>
      </c>
      <c r="N24" s="124">
        <v>45000</v>
      </c>
      <c r="O24" s="124">
        <v>560</v>
      </c>
      <c r="P24" s="121" t="s">
        <v>139</v>
      </c>
      <c r="Q24" s="80">
        <v>45698</v>
      </c>
      <c r="R24" s="124">
        <v>560</v>
      </c>
      <c r="S24" s="124">
        <v>0</v>
      </c>
      <c r="T24" s="124">
        <v>0</v>
      </c>
      <c r="U24" s="125">
        <f t="shared" si="1"/>
        <v>560</v>
      </c>
      <c r="V24" s="117" t="s">
        <v>201</v>
      </c>
      <c r="W24" s="122" t="s">
        <v>469</v>
      </c>
    </row>
    <row r="25" spans="1:23" ht="25.05" customHeight="1" x14ac:dyDescent="0.3">
      <c r="A25" s="64">
        <v>21</v>
      </c>
      <c r="B25" s="60" t="str">
        <f t="shared" si="2"/>
        <v>BH3555</v>
      </c>
      <c r="C25" s="119" t="str">
        <f t="shared" si="3"/>
        <v>Tilouthu</v>
      </c>
      <c r="D25" s="41" t="str">
        <f t="shared" si="4"/>
        <v>FN25-26-02844</v>
      </c>
      <c r="E25" s="65">
        <v>45986</v>
      </c>
      <c r="F25" s="38" t="s">
        <v>448</v>
      </c>
      <c r="G25" s="49" t="s">
        <v>449</v>
      </c>
      <c r="H25" s="49" t="s">
        <v>450</v>
      </c>
      <c r="I25" s="120" t="s">
        <v>343</v>
      </c>
      <c r="J25" s="120" t="s">
        <v>410</v>
      </c>
      <c r="K25" s="120" t="s">
        <v>411</v>
      </c>
      <c r="L25" s="11">
        <v>355393276</v>
      </c>
      <c r="M25" s="65" t="s">
        <v>365</v>
      </c>
      <c r="N25" s="124">
        <v>45000</v>
      </c>
      <c r="O25" s="124">
        <v>560</v>
      </c>
      <c r="P25" s="121" t="s">
        <v>139</v>
      </c>
      <c r="Q25" s="80">
        <v>45705</v>
      </c>
      <c r="R25" s="124">
        <v>560</v>
      </c>
      <c r="S25" s="124">
        <v>0</v>
      </c>
      <c r="T25" s="124">
        <v>0</v>
      </c>
      <c r="U25" s="125">
        <f t="shared" si="1"/>
        <v>560</v>
      </c>
      <c r="V25" s="117" t="s">
        <v>201</v>
      </c>
      <c r="W25" s="122" t="s">
        <v>470</v>
      </c>
    </row>
    <row r="26" spans="1:23" ht="25.05" customHeight="1" x14ac:dyDescent="0.3">
      <c r="A26" s="64">
        <v>22</v>
      </c>
      <c r="B26" s="60" t="str">
        <f t="shared" si="2"/>
        <v>BH3555</v>
      </c>
      <c r="C26" s="119" t="str">
        <f t="shared" si="3"/>
        <v>Tilouthu</v>
      </c>
      <c r="D26" s="41" t="str">
        <f t="shared" si="4"/>
        <v>FN25-26-02844</v>
      </c>
      <c r="E26" s="65">
        <v>45986</v>
      </c>
      <c r="F26" s="38" t="s">
        <v>448</v>
      </c>
      <c r="G26" s="49" t="s">
        <v>449</v>
      </c>
      <c r="H26" s="49" t="s">
        <v>450</v>
      </c>
      <c r="I26" s="120" t="s">
        <v>343</v>
      </c>
      <c r="J26" s="120" t="s">
        <v>410</v>
      </c>
      <c r="K26" s="120" t="s">
        <v>411</v>
      </c>
      <c r="L26" s="11">
        <v>355393276</v>
      </c>
      <c r="M26" s="65" t="s">
        <v>365</v>
      </c>
      <c r="N26" s="124">
        <v>45000</v>
      </c>
      <c r="O26" s="124">
        <v>560</v>
      </c>
      <c r="P26" s="121" t="s">
        <v>139</v>
      </c>
      <c r="Q26" s="80">
        <v>45719</v>
      </c>
      <c r="R26" s="124">
        <v>560</v>
      </c>
      <c r="S26" s="124">
        <v>0</v>
      </c>
      <c r="T26" s="124">
        <v>0</v>
      </c>
      <c r="U26" s="125">
        <f t="shared" si="1"/>
        <v>560</v>
      </c>
      <c r="V26" s="117" t="s">
        <v>201</v>
      </c>
      <c r="W26" s="122" t="s">
        <v>471</v>
      </c>
    </row>
    <row r="27" spans="1:23" ht="25.05" customHeight="1" x14ac:dyDescent="0.3">
      <c r="A27" s="64">
        <v>23</v>
      </c>
      <c r="B27" s="60" t="str">
        <f t="shared" si="2"/>
        <v>BH3555</v>
      </c>
      <c r="C27" s="119" t="str">
        <f t="shared" si="3"/>
        <v>Tilouthu</v>
      </c>
      <c r="D27" s="41" t="str">
        <f t="shared" si="4"/>
        <v>FN25-26-02844</v>
      </c>
      <c r="E27" s="65">
        <v>45986</v>
      </c>
      <c r="F27" s="38" t="s">
        <v>448</v>
      </c>
      <c r="G27" s="49" t="s">
        <v>449</v>
      </c>
      <c r="H27" s="49" t="s">
        <v>450</v>
      </c>
      <c r="I27" s="120" t="s">
        <v>343</v>
      </c>
      <c r="J27" s="120" t="s">
        <v>410</v>
      </c>
      <c r="K27" s="120" t="s">
        <v>411</v>
      </c>
      <c r="L27" s="11">
        <v>355393276</v>
      </c>
      <c r="M27" s="65" t="s">
        <v>365</v>
      </c>
      <c r="N27" s="124">
        <v>45000</v>
      </c>
      <c r="O27" s="124">
        <v>560</v>
      </c>
      <c r="P27" s="121" t="s">
        <v>139</v>
      </c>
      <c r="Q27" s="80">
        <v>45726</v>
      </c>
      <c r="R27" s="124">
        <v>560</v>
      </c>
      <c r="S27" s="124">
        <v>0</v>
      </c>
      <c r="T27" s="124">
        <v>0</v>
      </c>
      <c r="U27" s="125">
        <f t="shared" si="1"/>
        <v>560</v>
      </c>
      <c r="V27" s="117" t="s">
        <v>201</v>
      </c>
      <c r="W27" s="122" t="s">
        <v>472</v>
      </c>
    </row>
    <row r="28" spans="1:23" ht="25.05" customHeight="1" x14ac:dyDescent="0.3">
      <c r="A28" s="64">
        <v>24</v>
      </c>
      <c r="B28" s="60" t="str">
        <f t="shared" si="2"/>
        <v>BH3555</v>
      </c>
      <c r="C28" s="119" t="str">
        <f t="shared" si="3"/>
        <v>Tilouthu</v>
      </c>
      <c r="D28" s="41" t="str">
        <f t="shared" si="4"/>
        <v>FN25-26-02844</v>
      </c>
      <c r="E28" s="65">
        <v>45986</v>
      </c>
      <c r="F28" s="38" t="s">
        <v>448</v>
      </c>
      <c r="G28" s="49" t="s">
        <v>449</v>
      </c>
      <c r="H28" s="49" t="s">
        <v>450</v>
      </c>
      <c r="I28" s="120" t="s">
        <v>343</v>
      </c>
      <c r="J28" s="120" t="s">
        <v>410</v>
      </c>
      <c r="K28" s="120" t="s">
        <v>411</v>
      </c>
      <c r="L28" s="11">
        <v>355393276</v>
      </c>
      <c r="M28" s="65" t="s">
        <v>365</v>
      </c>
      <c r="N28" s="124">
        <v>45000</v>
      </c>
      <c r="O28" s="124">
        <v>560</v>
      </c>
      <c r="P28" s="121" t="s">
        <v>139</v>
      </c>
      <c r="Q28" s="80">
        <v>45740</v>
      </c>
      <c r="R28" s="124">
        <v>560</v>
      </c>
      <c r="S28" s="124">
        <v>0</v>
      </c>
      <c r="T28" s="124">
        <v>0</v>
      </c>
      <c r="U28" s="125">
        <f t="shared" si="1"/>
        <v>560</v>
      </c>
      <c r="V28" s="117" t="s">
        <v>201</v>
      </c>
      <c r="W28" s="122" t="s">
        <v>473</v>
      </c>
    </row>
    <row r="29" spans="1:23" ht="25.05" customHeight="1" x14ac:dyDescent="0.3">
      <c r="A29" s="64">
        <v>25</v>
      </c>
      <c r="B29" s="60" t="str">
        <f t="shared" si="2"/>
        <v>BH3555</v>
      </c>
      <c r="C29" s="119" t="str">
        <f t="shared" si="3"/>
        <v>Tilouthu</v>
      </c>
      <c r="D29" s="41" t="str">
        <f t="shared" si="4"/>
        <v>FN25-26-02844</v>
      </c>
      <c r="E29" s="65">
        <v>45986</v>
      </c>
      <c r="F29" s="38" t="s">
        <v>448</v>
      </c>
      <c r="G29" s="49" t="s">
        <v>449</v>
      </c>
      <c r="H29" s="49" t="s">
        <v>450</v>
      </c>
      <c r="I29" s="120" t="s">
        <v>343</v>
      </c>
      <c r="J29" s="120" t="s">
        <v>410</v>
      </c>
      <c r="K29" s="120" t="s">
        <v>411</v>
      </c>
      <c r="L29" s="11">
        <v>355393276</v>
      </c>
      <c r="M29" s="65" t="s">
        <v>365</v>
      </c>
      <c r="N29" s="124">
        <v>45000</v>
      </c>
      <c r="O29" s="124">
        <v>560</v>
      </c>
      <c r="P29" s="121" t="s">
        <v>139</v>
      </c>
      <c r="Q29" s="80">
        <v>45747</v>
      </c>
      <c r="R29" s="124">
        <v>560</v>
      </c>
      <c r="S29" s="124">
        <v>0</v>
      </c>
      <c r="T29" s="124">
        <v>0</v>
      </c>
      <c r="U29" s="125">
        <f t="shared" si="1"/>
        <v>560</v>
      </c>
      <c r="V29" s="117" t="s">
        <v>201</v>
      </c>
      <c r="W29" s="122" t="s">
        <v>474</v>
      </c>
    </row>
    <row r="30" spans="1:23" ht="25.05" customHeight="1" x14ac:dyDescent="0.3">
      <c r="A30" s="64">
        <v>26</v>
      </c>
      <c r="B30" s="60" t="str">
        <f t="shared" si="2"/>
        <v>BH3555</v>
      </c>
      <c r="C30" s="119" t="str">
        <f t="shared" si="3"/>
        <v>Tilouthu</v>
      </c>
      <c r="D30" s="41" t="str">
        <f t="shared" si="4"/>
        <v>FN25-26-02844</v>
      </c>
      <c r="E30" s="65">
        <v>45986</v>
      </c>
      <c r="F30" s="38" t="s">
        <v>448</v>
      </c>
      <c r="G30" s="49" t="s">
        <v>449</v>
      </c>
      <c r="H30" s="49" t="s">
        <v>450</v>
      </c>
      <c r="I30" s="120" t="s">
        <v>343</v>
      </c>
      <c r="J30" s="120" t="s">
        <v>410</v>
      </c>
      <c r="K30" s="120" t="s">
        <v>411</v>
      </c>
      <c r="L30" s="11">
        <v>355393276</v>
      </c>
      <c r="M30" s="65" t="s">
        <v>365</v>
      </c>
      <c r="N30" s="124">
        <v>45000</v>
      </c>
      <c r="O30" s="124">
        <v>560</v>
      </c>
      <c r="P30" s="121" t="s">
        <v>139</v>
      </c>
      <c r="Q30" s="80">
        <v>45754</v>
      </c>
      <c r="R30" s="124">
        <v>560</v>
      </c>
      <c r="S30" s="124">
        <v>0</v>
      </c>
      <c r="T30" s="124">
        <v>0</v>
      </c>
      <c r="U30" s="125">
        <f t="shared" si="1"/>
        <v>560</v>
      </c>
      <c r="V30" s="117" t="s">
        <v>201</v>
      </c>
      <c r="W30" s="122" t="s">
        <v>475</v>
      </c>
    </row>
    <row r="31" spans="1:23" ht="25.05" customHeight="1" x14ac:dyDescent="0.3">
      <c r="A31" s="64">
        <v>27</v>
      </c>
      <c r="B31" s="60" t="str">
        <f t="shared" si="2"/>
        <v>BH3555</v>
      </c>
      <c r="C31" s="119" t="str">
        <f t="shared" si="3"/>
        <v>Tilouthu</v>
      </c>
      <c r="D31" s="41" t="str">
        <f t="shared" si="4"/>
        <v>FN25-26-02844</v>
      </c>
      <c r="E31" s="65">
        <v>45986</v>
      </c>
      <c r="F31" s="38" t="s">
        <v>448</v>
      </c>
      <c r="G31" s="49" t="s">
        <v>449</v>
      </c>
      <c r="H31" s="49" t="s">
        <v>450</v>
      </c>
      <c r="I31" s="120" t="s">
        <v>343</v>
      </c>
      <c r="J31" s="120" t="s">
        <v>410</v>
      </c>
      <c r="K31" s="120" t="s">
        <v>411</v>
      </c>
      <c r="L31" s="11">
        <v>355393276</v>
      </c>
      <c r="M31" s="65" t="s">
        <v>365</v>
      </c>
      <c r="N31" s="124">
        <v>45000</v>
      </c>
      <c r="O31" s="124">
        <v>560</v>
      </c>
      <c r="P31" s="121" t="s">
        <v>139</v>
      </c>
      <c r="Q31" s="80">
        <v>45768</v>
      </c>
      <c r="R31" s="124">
        <v>560</v>
      </c>
      <c r="S31" s="124">
        <v>0</v>
      </c>
      <c r="T31" s="124">
        <v>0</v>
      </c>
      <c r="U31" s="125">
        <f t="shared" si="1"/>
        <v>560</v>
      </c>
      <c r="V31" s="117" t="s">
        <v>201</v>
      </c>
      <c r="W31" s="122" t="s">
        <v>455</v>
      </c>
    </row>
    <row r="32" spans="1:23" ht="25.05" customHeight="1" x14ac:dyDescent="0.3">
      <c r="A32" s="64">
        <v>28</v>
      </c>
      <c r="B32" s="60" t="str">
        <f t="shared" si="2"/>
        <v>BH3555</v>
      </c>
      <c r="C32" s="119" t="str">
        <f t="shared" si="3"/>
        <v>Tilouthu</v>
      </c>
      <c r="D32" s="41" t="str">
        <f t="shared" si="4"/>
        <v>FN25-26-02844</v>
      </c>
      <c r="E32" s="65">
        <v>45986</v>
      </c>
      <c r="F32" s="38" t="s">
        <v>448</v>
      </c>
      <c r="G32" s="49" t="s">
        <v>449</v>
      </c>
      <c r="H32" s="49" t="s">
        <v>450</v>
      </c>
      <c r="I32" s="120" t="s">
        <v>343</v>
      </c>
      <c r="J32" s="120" t="s">
        <v>410</v>
      </c>
      <c r="K32" s="120" t="s">
        <v>411</v>
      </c>
      <c r="L32" s="11">
        <v>355393276</v>
      </c>
      <c r="M32" s="65" t="s">
        <v>365</v>
      </c>
      <c r="N32" s="124">
        <v>45000</v>
      </c>
      <c r="O32" s="124">
        <v>560</v>
      </c>
      <c r="P32" s="121" t="s">
        <v>139</v>
      </c>
      <c r="Q32" s="80">
        <v>45775</v>
      </c>
      <c r="R32" s="124">
        <v>560</v>
      </c>
      <c r="S32" s="124">
        <v>0</v>
      </c>
      <c r="T32" s="124">
        <v>0</v>
      </c>
      <c r="U32" s="125">
        <f t="shared" si="1"/>
        <v>560</v>
      </c>
      <c r="V32" s="117" t="s">
        <v>201</v>
      </c>
      <c r="W32" s="122" t="s">
        <v>456</v>
      </c>
    </row>
    <row r="33" spans="1:23" ht="25.05" customHeight="1" x14ac:dyDescent="0.3">
      <c r="A33" s="64">
        <v>29</v>
      </c>
      <c r="B33" s="60" t="str">
        <f t="shared" si="2"/>
        <v>BH3555</v>
      </c>
      <c r="C33" s="119" t="str">
        <f t="shared" si="3"/>
        <v>Tilouthu</v>
      </c>
      <c r="D33" s="41" t="str">
        <f t="shared" si="4"/>
        <v>FN25-26-02844</v>
      </c>
      <c r="E33" s="65">
        <v>45986</v>
      </c>
      <c r="F33" s="38" t="s">
        <v>448</v>
      </c>
      <c r="G33" s="49" t="s">
        <v>449</v>
      </c>
      <c r="H33" s="49" t="s">
        <v>450</v>
      </c>
      <c r="I33" s="120" t="s">
        <v>343</v>
      </c>
      <c r="J33" s="120" t="s">
        <v>410</v>
      </c>
      <c r="K33" s="120" t="s">
        <v>411</v>
      </c>
      <c r="L33" s="11">
        <v>355393276</v>
      </c>
      <c r="M33" s="65" t="s">
        <v>365</v>
      </c>
      <c r="N33" s="124">
        <v>45000</v>
      </c>
      <c r="O33" s="124">
        <v>560</v>
      </c>
      <c r="P33" s="121" t="s">
        <v>139</v>
      </c>
      <c r="Q33" s="80">
        <v>45782</v>
      </c>
      <c r="R33" s="124">
        <v>560</v>
      </c>
      <c r="S33" s="124">
        <v>0</v>
      </c>
      <c r="T33" s="124">
        <v>0</v>
      </c>
      <c r="U33" s="125">
        <f t="shared" si="1"/>
        <v>560</v>
      </c>
      <c r="V33" s="117" t="s">
        <v>201</v>
      </c>
      <c r="W33" s="122" t="s">
        <v>476</v>
      </c>
    </row>
    <row r="34" spans="1:23" ht="25.05" customHeight="1" x14ac:dyDescent="0.3">
      <c r="A34" s="64">
        <v>30</v>
      </c>
      <c r="B34" s="60" t="str">
        <f t="shared" si="2"/>
        <v>BH3555</v>
      </c>
      <c r="C34" s="119" t="str">
        <f t="shared" si="3"/>
        <v>Tilouthu</v>
      </c>
      <c r="D34" s="41" t="str">
        <f t="shared" si="4"/>
        <v>FN25-26-02844</v>
      </c>
      <c r="E34" s="65">
        <v>45986</v>
      </c>
      <c r="F34" s="38" t="s">
        <v>448</v>
      </c>
      <c r="G34" s="49" t="s">
        <v>449</v>
      </c>
      <c r="H34" s="49" t="s">
        <v>450</v>
      </c>
      <c r="I34" s="120" t="s">
        <v>343</v>
      </c>
      <c r="J34" s="120" t="s">
        <v>410</v>
      </c>
      <c r="K34" s="120" t="s">
        <v>411</v>
      </c>
      <c r="L34" s="11">
        <v>355393276</v>
      </c>
      <c r="M34" s="65" t="s">
        <v>365</v>
      </c>
      <c r="N34" s="124">
        <v>45000</v>
      </c>
      <c r="O34" s="124">
        <v>560</v>
      </c>
      <c r="P34" s="121" t="s">
        <v>139</v>
      </c>
      <c r="Q34" s="80">
        <v>45789</v>
      </c>
      <c r="R34" s="124">
        <v>560</v>
      </c>
      <c r="S34" s="124">
        <v>0</v>
      </c>
      <c r="T34" s="124">
        <v>0</v>
      </c>
      <c r="U34" s="125">
        <f t="shared" si="1"/>
        <v>560</v>
      </c>
      <c r="V34" s="117" t="s">
        <v>201</v>
      </c>
      <c r="W34" s="122" t="s">
        <v>457</v>
      </c>
    </row>
    <row r="35" spans="1:23" ht="25.05" customHeight="1" x14ac:dyDescent="0.3">
      <c r="A35" s="64">
        <v>31</v>
      </c>
      <c r="B35" s="60" t="str">
        <f t="shared" si="2"/>
        <v>BH3555</v>
      </c>
      <c r="C35" s="119" t="str">
        <f t="shared" si="3"/>
        <v>Tilouthu</v>
      </c>
      <c r="D35" s="41" t="str">
        <f t="shared" si="4"/>
        <v>FN25-26-02844</v>
      </c>
      <c r="E35" s="65">
        <v>45986</v>
      </c>
      <c r="F35" s="38" t="s">
        <v>448</v>
      </c>
      <c r="G35" s="49" t="s">
        <v>449</v>
      </c>
      <c r="H35" s="49" t="s">
        <v>450</v>
      </c>
      <c r="I35" s="120" t="s">
        <v>343</v>
      </c>
      <c r="J35" s="120" t="s">
        <v>410</v>
      </c>
      <c r="K35" s="120" t="s">
        <v>411</v>
      </c>
      <c r="L35" s="11">
        <v>355393276</v>
      </c>
      <c r="M35" s="65" t="s">
        <v>365</v>
      </c>
      <c r="N35" s="124">
        <v>45000</v>
      </c>
      <c r="O35" s="124">
        <v>560</v>
      </c>
      <c r="P35" s="121" t="s">
        <v>139</v>
      </c>
      <c r="Q35" s="80">
        <v>45796</v>
      </c>
      <c r="R35" s="124">
        <v>560</v>
      </c>
      <c r="S35" s="124">
        <v>0</v>
      </c>
      <c r="T35" s="124">
        <v>0</v>
      </c>
      <c r="U35" s="125">
        <f t="shared" si="1"/>
        <v>560</v>
      </c>
      <c r="V35" s="117" t="s">
        <v>201</v>
      </c>
      <c r="W35" s="122" t="s">
        <v>458</v>
      </c>
    </row>
    <row r="36" spans="1:23" ht="25.05" customHeight="1" x14ac:dyDescent="0.3">
      <c r="A36" s="64">
        <v>32</v>
      </c>
      <c r="B36" s="60" t="str">
        <f t="shared" si="2"/>
        <v>BH3555</v>
      </c>
      <c r="C36" s="119" t="str">
        <f t="shared" si="3"/>
        <v>Tilouthu</v>
      </c>
      <c r="D36" s="41" t="str">
        <f t="shared" si="4"/>
        <v>FN25-26-02844</v>
      </c>
      <c r="E36" s="65">
        <v>45986</v>
      </c>
      <c r="F36" s="38" t="s">
        <v>448</v>
      </c>
      <c r="G36" s="49" t="s">
        <v>449</v>
      </c>
      <c r="H36" s="49" t="s">
        <v>450</v>
      </c>
      <c r="I36" s="120" t="s">
        <v>343</v>
      </c>
      <c r="J36" s="120" t="s">
        <v>410</v>
      </c>
      <c r="K36" s="120" t="s">
        <v>411</v>
      </c>
      <c r="L36" s="11">
        <v>355393276</v>
      </c>
      <c r="M36" s="65" t="s">
        <v>365</v>
      </c>
      <c r="N36" s="124">
        <v>45000</v>
      </c>
      <c r="O36" s="124">
        <v>560</v>
      </c>
      <c r="P36" s="121" t="s">
        <v>139</v>
      </c>
      <c r="Q36" s="80">
        <v>45838</v>
      </c>
      <c r="R36" s="124">
        <v>560</v>
      </c>
      <c r="S36" s="124">
        <v>0</v>
      </c>
      <c r="T36" s="124">
        <v>0</v>
      </c>
      <c r="U36" s="125">
        <f t="shared" si="1"/>
        <v>560</v>
      </c>
      <c r="V36" s="117" t="s">
        <v>201</v>
      </c>
      <c r="W36" s="122" t="s">
        <v>477</v>
      </c>
    </row>
    <row r="37" spans="1:23" ht="25.05" customHeight="1" x14ac:dyDescent="0.3">
      <c r="A37" s="64">
        <v>33</v>
      </c>
      <c r="B37" s="60" t="str">
        <f t="shared" si="2"/>
        <v>BH3555</v>
      </c>
      <c r="C37" s="119" t="str">
        <f t="shared" si="3"/>
        <v>Tilouthu</v>
      </c>
      <c r="D37" s="41" t="str">
        <f t="shared" si="4"/>
        <v>FN25-26-02844</v>
      </c>
      <c r="E37" s="65">
        <v>45986</v>
      </c>
      <c r="F37" s="38" t="s">
        <v>448</v>
      </c>
      <c r="G37" s="49" t="s">
        <v>449</v>
      </c>
      <c r="H37" s="49" t="s">
        <v>450</v>
      </c>
      <c r="I37" s="120" t="s">
        <v>343</v>
      </c>
      <c r="J37" s="120" t="s">
        <v>410</v>
      </c>
      <c r="K37" s="120" t="s">
        <v>411</v>
      </c>
      <c r="L37" s="11">
        <v>355393276</v>
      </c>
      <c r="M37" s="65" t="s">
        <v>365</v>
      </c>
      <c r="N37" s="124">
        <v>45000</v>
      </c>
      <c r="O37" s="124">
        <v>560</v>
      </c>
      <c r="P37" s="121" t="s">
        <v>139</v>
      </c>
      <c r="Q37" s="80">
        <v>45845</v>
      </c>
      <c r="R37" s="124">
        <v>560</v>
      </c>
      <c r="S37" s="124">
        <v>0</v>
      </c>
      <c r="T37" s="124">
        <v>0</v>
      </c>
      <c r="U37" s="125">
        <f t="shared" si="1"/>
        <v>560</v>
      </c>
      <c r="V37" s="117" t="s">
        <v>201</v>
      </c>
      <c r="W37" s="122" t="s">
        <v>460</v>
      </c>
    </row>
    <row r="38" spans="1:23" ht="25.05" customHeight="1" x14ac:dyDescent="0.3">
      <c r="A38" s="64">
        <v>34</v>
      </c>
      <c r="B38" s="60" t="str">
        <f t="shared" si="2"/>
        <v>BH3555</v>
      </c>
      <c r="C38" s="119" t="str">
        <f t="shared" si="3"/>
        <v>Tilouthu</v>
      </c>
      <c r="D38" s="41" t="str">
        <f t="shared" si="4"/>
        <v>FN25-26-02844</v>
      </c>
      <c r="E38" s="65">
        <v>45986</v>
      </c>
      <c r="F38" s="38" t="s">
        <v>448</v>
      </c>
      <c r="G38" s="49" t="s">
        <v>449</v>
      </c>
      <c r="H38" s="49" t="s">
        <v>450</v>
      </c>
      <c r="I38" s="120" t="s">
        <v>343</v>
      </c>
      <c r="J38" s="120" t="s">
        <v>410</v>
      </c>
      <c r="K38" s="120" t="s">
        <v>411</v>
      </c>
      <c r="L38" s="11">
        <v>355393276</v>
      </c>
      <c r="M38" s="65" t="s">
        <v>365</v>
      </c>
      <c r="N38" s="124">
        <v>45000</v>
      </c>
      <c r="O38" s="124">
        <v>560</v>
      </c>
      <c r="P38" s="121" t="s">
        <v>139</v>
      </c>
      <c r="Q38" s="80">
        <v>45866</v>
      </c>
      <c r="R38" s="124">
        <v>560</v>
      </c>
      <c r="S38" s="124">
        <v>0</v>
      </c>
      <c r="T38" s="124">
        <v>0</v>
      </c>
      <c r="U38" s="125">
        <f t="shared" si="1"/>
        <v>560</v>
      </c>
      <c r="V38" s="117" t="s">
        <v>201</v>
      </c>
      <c r="W38" s="122" t="s">
        <v>478</v>
      </c>
    </row>
    <row r="39" spans="1:23" ht="25.05" customHeight="1" x14ac:dyDescent="0.3">
      <c r="A39" s="64">
        <v>35</v>
      </c>
      <c r="B39" s="60" t="str">
        <f t="shared" si="2"/>
        <v>BH3555</v>
      </c>
      <c r="C39" s="119" t="str">
        <f t="shared" si="3"/>
        <v>Tilouthu</v>
      </c>
      <c r="D39" s="41" t="str">
        <f t="shared" si="4"/>
        <v>FN25-26-02844</v>
      </c>
      <c r="E39" s="65">
        <v>45986</v>
      </c>
      <c r="F39" s="38" t="s">
        <v>448</v>
      </c>
      <c r="G39" s="49" t="s">
        <v>449</v>
      </c>
      <c r="H39" s="49" t="s">
        <v>450</v>
      </c>
      <c r="I39" s="120" t="s">
        <v>343</v>
      </c>
      <c r="J39" s="120" t="s">
        <v>410</v>
      </c>
      <c r="K39" s="120" t="s">
        <v>411</v>
      </c>
      <c r="L39" s="11">
        <v>355393276</v>
      </c>
      <c r="M39" s="65" t="s">
        <v>365</v>
      </c>
      <c r="N39" s="124">
        <v>45000</v>
      </c>
      <c r="O39" s="124">
        <v>560</v>
      </c>
      <c r="P39" s="121" t="s">
        <v>139</v>
      </c>
      <c r="Q39" s="80">
        <v>45873</v>
      </c>
      <c r="R39" s="124">
        <v>560</v>
      </c>
      <c r="S39" s="124">
        <v>0</v>
      </c>
      <c r="T39" s="124">
        <v>0</v>
      </c>
      <c r="U39" s="125">
        <f t="shared" si="1"/>
        <v>560</v>
      </c>
      <c r="V39" s="117" t="s">
        <v>201</v>
      </c>
      <c r="W39" s="122" t="s">
        <v>465</v>
      </c>
    </row>
    <row r="40" spans="1:23" ht="25.05" customHeight="1" x14ac:dyDescent="0.3">
      <c r="A40" s="64">
        <v>36</v>
      </c>
      <c r="B40" s="60" t="str">
        <f t="shared" si="2"/>
        <v>BH3555</v>
      </c>
      <c r="C40" s="119" t="str">
        <f t="shared" si="3"/>
        <v>Tilouthu</v>
      </c>
      <c r="D40" s="41" t="str">
        <f t="shared" si="4"/>
        <v>FN25-26-02844</v>
      </c>
      <c r="E40" s="65">
        <v>45986</v>
      </c>
      <c r="F40" s="38" t="s">
        <v>448</v>
      </c>
      <c r="G40" s="49" t="s">
        <v>449</v>
      </c>
      <c r="H40" s="49" t="s">
        <v>450</v>
      </c>
      <c r="I40" s="120" t="s">
        <v>343</v>
      </c>
      <c r="J40" s="120" t="s">
        <v>410</v>
      </c>
      <c r="K40" s="120" t="s">
        <v>411</v>
      </c>
      <c r="L40" s="11">
        <v>355393276</v>
      </c>
      <c r="M40" s="65" t="s">
        <v>365</v>
      </c>
      <c r="N40" s="124">
        <v>45000</v>
      </c>
      <c r="O40" s="124">
        <v>560</v>
      </c>
      <c r="P40" s="121" t="s">
        <v>139</v>
      </c>
      <c r="Q40" s="80">
        <v>45880</v>
      </c>
      <c r="R40" s="124">
        <v>560</v>
      </c>
      <c r="S40" s="124">
        <v>0</v>
      </c>
      <c r="T40" s="124">
        <v>0</v>
      </c>
      <c r="U40" s="125">
        <f t="shared" si="1"/>
        <v>560</v>
      </c>
      <c r="V40" s="117" t="s">
        <v>201</v>
      </c>
      <c r="W40" s="122" t="s">
        <v>479</v>
      </c>
    </row>
    <row r="41" spans="1:23" ht="25.05" customHeight="1" x14ac:dyDescent="0.3">
      <c r="A41" s="64">
        <v>37</v>
      </c>
      <c r="B41" s="60" t="str">
        <f t="shared" si="2"/>
        <v>BH3555</v>
      </c>
      <c r="C41" s="119" t="str">
        <f t="shared" si="3"/>
        <v>Tilouthu</v>
      </c>
      <c r="D41" s="41" t="str">
        <f t="shared" si="4"/>
        <v>FN25-26-02844</v>
      </c>
      <c r="E41" s="65">
        <v>45986</v>
      </c>
      <c r="F41" s="38" t="s">
        <v>448</v>
      </c>
      <c r="G41" s="49" t="s">
        <v>449</v>
      </c>
      <c r="H41" s="49" t="s">
        <v>450</v>
      </c>
      <c r="I41" s="120" t="s">
        <v>343</v>
      </c>
      <c r="J41" s="120" t="s">
        <v>410</v>
      </c>
      <c r="K41" s="120" t="s">
        <v>411</v>
      </c>
      <c r="L41" s="11">
        <v>355393276</v>
      </c>
      <c r="M41" s="65" t="s">
        <v>365</v>
      </c>
      <c r="N41" s="124">
        <v>45000</v>
      </c>
      <c r="O41" s="124">
        <v>560</v>
      </c>
      <c r="P41" s="121" t="s">
        <v>139</v>
      </c>
      <c r="Q41" s="80">
        <v>45887</v>
      </c>
      <c r="R41" s="124">
        <v>560</v>
      </c>
      <c r="S41" s="124">
        <v>0</v>
      </c>
      <c r="T41" s="124">
        <v>0</v>
      </c>
      <c r="U41" s="125">
        <f t="shared" si="1"/>
        <v>560</v>
      </c>
      <c r="V41" s="117" t="s">
        <v>201</v>
      </c>
      <c r="W41" s="122" t="s">
        <v>480</v>
      </c>
    </row>
    <row r="42" spans="1:23" ht="25.05" customHeight="1" x14ac:dyDescent="0.3">
      <c r="A42" s="64">
        <v>38</v>
      </c>
      <c r="B42" s="60" t="str">
        <f t="shared" si="2"/>
        <v>BH3555</v>
      </c>
      <c r="C42" s="119" t="str">
        <f t="shared" si="3"/>
        <v>Tilouthu</v>
      </c>
      <c r="D42" s="41" t="str">
        <f t="shared" si="4"/>
        <v>FN25-26-02844</v>
      </c>
      <c r="E42" s="65">
        <v>45986</v>
      </c>
      <c r="F42" s="38" t="s">
        <v>448</v>
      </c>
      <c r="G42" s="49" t="s">
        <v>449</v>
      </c>
      <c r="H42" s="49" t="s">
        <v>450</v>
      </c>
      <c r="I42" s="120" t="s">
        <v>343</v>
      </c>
      <c r="J42" s="120" t="s">
        <v>410</v>
      </c>
      <c r="K42" s="120" t="s">
        <v>411</v>
      </c>
      <c r="L42" s="11">
        <v>355393276</v>
      </c>
      <c r="M42" s="65" t="s">
        <v>365</v>
      </c>
      <c r="N42" s="124">
        <v>45000</v>
      </c>
      <c r="O42" s="124">
        <v>560</v>
      </c>
      <c r="P42" s="121" t="s">
        <v>139</v>
      </c>
      <c r="Q42" s="80">
        <v>45894</v>
      </c>
      <c r="R42" s="124">
        <v>560</v>
      </c>
      <c r="S42" s="124">
        <v>0</v>
      </c>
      <c r="T42" s="124">
        <v>0</v>
      </c>
      <c r="U42" s="125">
        <f t="shared" si="1"/>
        <v>560</v>
      </c>
      <c r="V42" s="117" t="s">
        <v>201</v>
      </c>
      <c r="W42" s="122" t="s">
        <v>481</v>
      </c>
    </row>
    <row r="43" spans="1:23" ht="25.05" customHeight="1" x14ac:dyDescent="0.3">
      <c r="A43" s="64">
        <v>39</v>
      </c>
      <c r="B43" s="60" t="str">
        <f t="shared" si="2"/>
        <v>BH3555</v>
      </c>
      <c r="C43" s="119" t="str">
        <f t="shared" si="3"/>
        <v>Tilouthu</v>
      </c>
      <c r="D43" s="41" t="str">
        <f t="shared" si="4"/>
        <v>FN25-26-02844</v>
      </c>
      <c r="E43" s="65">
        <v>45986</v>
      </c>
      <c r="F43" s="38" t="s">
        <v>448</v>
      </c>
      <c r="G43" s="49" t="s">
        <v>449</v>
      </c>
      <c r="H43" s="49" t="s">
        <v>450</v>
      </c>
      <c r="I43" s="120" t="s">
        <v>343</v>
      </c>
      <c r="J43" s="120" t="s">
        <v>410</v>
      </c>
      <c r="K43" s="120" t="s">
        <v>411</v>
      </c>
      <c r="L43" s="11">
        <v>355393276</v>
      </c>
      <c r="M43" s="65" t="s">
        <v>365</v>
      </c>
      <c r="N43" s="124">
        <v>45000</v>
      </c>
      <c r="O43" s="124">
        <v>560</v>
      </c>
      <c r="P43" s="121" t="s">
        <v>139</v>
      </c>
      <c r="Q43" s="80">
        <v>45901</v>
      </c>
      <c r="R43" s="124">
        <v>560</v>
      </c>
      <c r="S43" s="124">
        <v>0</v>
      </c>
      <c r="T43" s="124">
        <v>0</v>
      </c>
      <c r="U43" s="125">
        <f t="shared" si="1"/>
        <v>560</v>
      </c>
      <c r="V43" s="117" t="s">
        <v>201</v>
      </c>
      <c r="W43" s="122" t="s">
        <v>482</v>
      </c>
    </row>
    <row r="44" spans="1:23" ht="25.05" customHeight="1" x14ac:dyDescent="0.3">
      <c r="A44" s="64">
        <v>40</v>
      </c>
      <c r="B44" s="60" t="str">
        <f t="shared" si="2"/>
        <v>BH3555</v>
      </c>
      <c r="C44" s="119" t="str">
        <f t="shared" si="3"/>
        <v>Tilouthu</v>
      </c>
      <c r="D44" s="41" t="str">
        <f t="shared" si="4"/>
        <v>FN25-26-02844</v>
      </c>
      <c r="E44" s="65">
        <v>45986</v>
      </c>
      <c r="F44" s="38" t="s">
        <v>448</v>
      </c>
      <c r="G44" s="49" t="s">
        <v>449</v>
      </c>
      <c r="H44" s="49" t="s">
        <v>450</v>
      </c>
      <c r="I44" s="120" t="s">
        <v>343</v>
      </c>
      <c r="J44" s="120" t="s">
        <v>410</v>
      </c>
      <c r="K44" s="120" t="s">
        <v>411</v>
      </c>
      <c r="L44" s="11">
        <v>355393276</v>
      </c>
      <c r="M44" s="65" t="s">
        <v>365</v>
      </c>
      <c r="N44" s="124">
        <v>45000</v>
      </c>
      <c r="O44" s="124">
        <v>560</v>
      </c>
      <c r="P44" s="121" t="s">
        <v>139</v>
      </c>
      <c r="Q44" s="80">
        <v>45908</v>
      </c>
      <c r="R44" s="124">
        <v>560</v>
      </c>
      <c r="S44" s="124">
        <v>0</v>
      </c>
      <c r="T44" s="124">
        <v>0</v>
      </c>
      <c r="U44" s="125">
        <f t="shared" si="1"/>
        <v>560</v>
      </c>
      <c r="V44" s="117" t="s">
        <v>201</v>
      </c>
      <c r="W44" s="122" t="s">
        <v>483</v>
      </c>
    </row>
    <row r="45" spans="1:23" ht="25.05" customHeight="1" x14ac:dyDescent="0.3">
      <c r="A45" s="64">
        <v>41</v>
      </c>
      <c r="B45" s="60" t="str">
        <f t="shared" si="2"/>
        <v>BH3555</v>
      </c>
      <c r="C45" s="119" t="str">
        <f t="shared" si="3"/>
        <v>Tilouthu</v>
      </c>
      <c r="D45" s="41" t="str">
        <f t="shared" si="4"/>
        <v>FN25-26-02844</v>
      </c>
      <c r="E45" s="65">
        <v>45986</v>
      </c>
      <c r="F45" s="38" t="s">
        <v>448</v>
      </c>
      <c r="G45" s="49" t="s">
        <v>449</v>
      </c>
      <c r="H45" s="49" t="s">
        <v>450</v>
      </c>
      <c r="I45" s="120" t="s">
        <v>343</v>
      </c>
      <c r="J45" s="120" t="s">
        <v>414</v>
      </c>
      <c r="K45" s="120" t="s">
        <v>415</v>
      </c>
      <c r="L45" s="11">
        <v>354925879</v>
      </c>
      <c r="M45" s="65" t="s">
        <v>360</v>
      </c>
      <c r="N45" s="124">
        <v>45000</v>
      </c>
      <c r="O45" s="124">
        <v>560</v>
      </c>
      <c r="P45" s="121" t="s">
        <v>139</v>
      </c>
      <c r="Q45" s="80">
        <v>45565</v>
      </c>
      <c r="R45" s="124">
        <v>560</v>
      </c>
      <c r="S45" s="124">
        <v>0</v>
      </c>
      <c r="T45" s="124">
        <v>0</v>
      </c>
      <c r="U45" s="125">
        <f t="shared" si="1"/>
        <v>560</v>
      </c>
      <c r="V45" s="117" t="s">
        <v>201</v>
      </c>
      <c r="W45" s="122" t="s">
        <v>466</v>
      </c>
    </row>
    <row r="46" spans="1:23" ht="25.05" customHeight="1" x14ac:dyDescent="0.3">
      <c r="A46" s="64">
        <v>42</v>
      </c>
      <c r="B46" s="60" t="str">
        <f t="shared" si="2"/>
        <v>BH3555</v>
      </c>
      <c r="C46" s="119" t="str">
        <f t="shared" si="3"/>
        <v>Tilouthu</v>
      </c>
      <c r="D46" s="41" t="str">
        <f t="shared" si="4"/>
        <v>FN25-26-02844</v>
      </c>
      <c r="E46" s="65">
        <v>45986</v>
      </c>
      <c r="F46" s="38" t="s">
        <v>448</v>
      </c>
      <c r="G46" s="49" t="s">
        <v>449</v>
      </c>
      <c r="H46" s="49" t="s">
        <v>450</v>
      </c>
      <c r="I46" s="120" t="s">
        <v>343</v>
      </c>
      <c r="J46" s="120" t="s">
        <v>414</v>
      </c>
      <c r="K46" s="120" t="s">
        <v>415</v>
      </c>
      <c r="L46" s="11">
        <v>354925879</v>
      </c>
      <c r="M46" s="65" t="s">
        <v>360</v>
      </c>
      <c r="N46" s="124">
        <v>45000</v>
      </c>
      <c r="O46" s="124">
        <v>560</v>
      </c>
      <c r="P46" s="121" t="s">
        <v>139</v>
      </c>
      <c r="Q46" s="80">
        <v>45607</v>
      </c>
      <c r="R46" s="124">
        <v>560</v>
      </c>
      <c r="S46" s="124">
        <v>0</v>
      </c>
      <c r="T46" s="124">
        <v>0</v>
      </c>
      <c r="U46" s="125">
        <f t="shared" si="1"/>
        <v>560</v>
      </c>
      <c r="V46" s="117" t="s">
        <v>201</v>
      </c>
      <c r="W46" s="122" t="s">
        <v>467</v>
      </c>
    </row>
    <row r="47" spans="1:23" ht="25.05" customHeight="1" x14ac:dyDescent="0.3">
      <c r="A47" s="64">
        <v>43</v>
      </c>
      <c r="B47" s="60" t="str">
        <f t="shared" si="2"/>
        <v>BH3555</v>
      </c>
      <c r="C47" s="119" t="str">
        <f t="shared" si="3"/>
        <v>Tilouthu</v>
      </c>
      <c r="D47" s="41" t="str">
        <f t="shared" si="4"/>
        <v>FN25-26-02844</v>
      </c>
      <c r="E47" s="65">
        <v>45986</v>
      </c>
      <c r="F47" s="38" t="s">
        <v>448</v>
      </c>
      <c r="G47" s="49" t="s">
        <v>449</v>
      </c>
      <c r="H47" s="49" t="s">
        <v>450</v>
      </c>
      <c r="I47" s="120" t="s">
        <v>343</v>
      </c>
      <c r="J47" s="120" t="s">
        <v>414</v>
      </c>
      <c r="K47" s="120" t="s">
        <v>415</v>
      </c>
      <c r="L47" s="11">
        <v>354925879</v>
      </c>
      <c r="M47" s="65" t="s">
        <v>360</v>
      </c>
      <c r="N47" s="124">
        <v>45000</v>
      </c>
      <c r="O47" s="124">
        <v>560</v>
      </c>
      <c r="P47" s="121" t="s">
        <v>139</v>
      </c>
      <c r="Q47" s="80">
        <v>45621</v>
      </c>
      <c r="R47" s="124">
        <v>560</v>
      </c>
      <c r="S47" s="124">
        <v>0</v>
      </c>
      <c r="T47" s="124">
        <v>0</v>
      </c>
      <c r="U47" s="125">
        <f t="shared" si="1"/>
        <v>560</v>
      </c>
      <c r="V47" s="117" t="s">
        <v>201</v>
      </c>
      <c r="W47" s="122" t="s">
        <v>468</v>
      </c>
    </row>
    <row r="48" spans="1:23" ht="25.05" customHeight="1" x14ac:dyDescent="0.3">
      <c r="A48" s="64">
        <v>44</v>
      </c>
      <c r="B48" s="60" t="str">
        <f t="shared" si="2"/>
        <v>BH3555</v>
      </c>
      <c r="C48" s="119" t="str">
        <f t="shared" si="3"/>
        <v>Tilouthu</v>
      </c>
      <c r="D48" s="41" t="str">
        <f t="shared" si="4"/>
        <v>FN25-26-02844</v>
      </c>
      <c r="E48" s="65">
        <v>45986</v>
      </c>
      <c r="F48" s="38" t="s">
        <v>448</v>
      </c>
      <c r="G48" s="49" t="s">
        <v>449</v>
      </c>
      <c r="H48" s="49" t="s">
        <v>450</v>
      </c>
      <c r="I48" s="120" t="s">
        <v>343</v>
      </c>
      <c r="J48" s="120" t="s">
        <v>414</v>
      </c>
      <c r="K48" s="120" t="s">
        <v>415</v>
      </c>
      <c r="L48" s="11">
        <v>354925879</v>
      </c>
      <c r="M48" s="65" t="s">
        <v>360</v>
      </c>
      <c r="N48" s="124">
        <v>45000</v>
      </c>
      <c r="O48" s="124">
        <v>560</v>
      </c>
      <c r="P48" s="121" t="s">
        <v>139</v>
      </c>
      <c r="Q48" s="80">
        <v>45635</v>
      </c>
      <c r="R48" s="124">
        <v>560</v>
      </c>
      <c r="S48" s="124">
        <v>0</v>
      </c>
      <c r="T48" s="124">
        <v>0</v>
      </c>
      <c r="U48" s="125">
        <f t="shared" si="1"/>
        <v>560</v>
      </c>
      <c r="V48" s="117" t="s">
        <v>201</v>
      </c>
      <c r="W48" s="122" t="s">
        <v>453</v>
      </c>
    </row>
    <row r="49" spans="1:23" ht="25.05" customHeight="1" x14ac:dyDescent="0.3">
      <c r="A49" s="64">
        <v>45</v>
      </c>
      <c r="B49" s="60" t="str">
        <f t="shared" si="2"/>
        <v>BH3555</v>
      </c>
      <c r="C49" s="119" t="str">
        <f t="shared" si="3"/>
        <v>Tilouthu</v>
      </c>
      <c r="D49" s="41" t="str">
        <f t="shared" si="4"/>
        <v>FN25-26-02844</v>
      </c>
      <c r="E49" s="65">
        <v>45986</v>
      </c>
      <c r="F49" s="38" t="s">
        <v>448</v>
      </c>
      <c r="G49" s="49" t="s">
        <v>449</v>
      </c>
      <c r="H49" s="49" t="s">
        <v>450</v>
      </c>
      <c r="I49" s="120" t="s">
        <v>343</v>
      </c>
      <c r="J49" s="120" t="s">
        <v>414</v>
      </c>
      <c r="K49" s="120" t="s">
        <v>415</v>
      </c>
      <c r="L49" s="11">
        <v>354925879</v>
      </c>
      <c r="M49" s="65" t="s">
        <v>360</v>
      </c>
      <c r="N49" s="124">
        <v>45000</v>
      </c>
      <c r="O49" s="124">
        <v>560</v>
      </c>
      <c r="P49" s="121" t="s">
        <v>139</v>
      </c>
      <c r="Q49" s="80">
        <v>45698</v>
      </c>
      <c r="R49" s="124">
        <v>560</v>
      </c>
      <c r="S49" s="124">
        <v>0</v>
      </c>
      <c r="T49" s="124">
        <v>0</v>
      </c>
      <c r="U49" s="125">
        <f t="shared" si="1"/>
        <v>560</v>
      </c>
      <c r="V49" s="117" t="s">
        <v>201</v>
      </c>
      <c r="W49" s="122" t="s">
        <v>469</v>
      </c>
    </row>
    <row r="50" spans="1:23" ht="25.05" customHeight="1" x14ac:dyDescent="0.3">
      <c r="A50" s="64">
        <v>46</v>
      </c>
      <c r="B50" s="60" t="str">
        <f t="shared" si="2"/>
        <v>BH3555</v>
      </c>
      <c r="C50" s="119" t="str">
        <f t="shared" si="3"/>
        <v>Tilouthu</v>
      </c>
      <c r="D50" s="41" t="str">
        <f t="shared" si="4"/>
        <v>FN25-26-02844</v>
      </c>
      <c r="E50" s="65">
        <v>45986</v>
      </c>
      <c r="F50" s="38" t="s">
        <v>448</v>
      </c>
      <c r="G50" s="49" t="s">
        <v>449</v>
      </c>
      <c r="H50" s="49" t="s">
        <v>450</v>
      </c>
      <c r="I50" s="120" t="s">
        <v>343</v>
      </c>
      <c r="J50" s="120" t="s">
        <v>414</v>
      </c>
      <c r="K50" s="120" t="s">
        <v>415</v>
      </c>
      <c r="L50" s="11">
        <v>354925879</v>
      </c>
      <c r="M50" s="65" t="s">
        <v>360</v>
      </c>
      <c r="N50" s="124">
        <v>45000</v>
      </c>
      <c r="O50" s="124">
        <v>560</v>
      </c>
      <c r="P50" s="121" t="s">
        <v>139</v>
      </c>
      <c r="Q50" s="80">
        <v>45705</v>
      </c>
      <c r="R50" s="124">
        <v>560</v>
      </c>
      <c r="S50" s="124">
        <v>0</v>
      </c>
      <c r="T50" s="124">
        <v>0</v>
      </c>
      <c r="U50" s="125">
        <f t="shared" si="1"/>
        <v>560</v>
      </c>
      <c r="V50" s="117" t="s">
        <v>201</v>
      </c>
      <c r="W50" s="122" t="s">
        <v>470</v>
      </c>
    </row>
    <row r="51" spans="1:23" ht="25.05" customHeight="1" x14ac:dyDescent="0.3">
      <c r="A51" s="64">
        <v>47</v>
      </c>
      <c r="B51" s="60" t="str">
        <f t="shared" si="2"/>
        <v>BH3555</v>
      </c>
      <c r="C51" s="119" t="str">
        <f t="shared" si="3"/>
        <v>Tilouthu</v>
      </c>
      <c r="D51" s="41" t="str">
        <f t="shared" si="4"/>
        <v>FN25-26-02844</v>
      </c>
      <c r="E51" s="65">
        <v>45986</v>
      </c>
      <c r="F51" s="38" t="s">
        <v>448</v>
      </c>
      <c r="G51" s="49" t="s">
        <v>449</v>
      </c>
      <c r="H51" s="49" t="s">
        <v>450</v>
      </c>
      <c r="I51" s="120" t="s">
        <v>343</v>
      </c>
      <c r="J51" s="120" t="s">
        <v>414</v>
      </c>
      <c r="K51" s="120" t="s">
        <v>415</v>
      </c>
      <c r="L51" s="11">
        <v>354925879</v>
      </c>
      <c r="M51" s="65" t="s">
        <v>360</v>
      </c>
      <c r="N51" s="124">
        <v>45000</v>
      </c>
      <c r="O51" s="124">
        <v>560</v>
      </c>
      <c r="P51" s="121" t="s">
        <v>139</v>
      </c>
      <c r="Q51" s="80">
        <v>45712</v>
      </c>
      <c r="R51" s="124">
        <v>560</v>
      </c>
      <c r="S51" s="124">
        <v>0</v>
      </c>
      <c r="T51" s="124">
        <v>0</v>
      </c>
      <c r="U51" s="125">
        <f t="shared" si="1"/>
        <v>560</v>
      </c>
      <c r="V51" s="117" t="s">
        <v>201</v>
      </c>
      <c r="W51" s="122" t="s">
        <v>484</v>
      </c>
    </row>
    <row r="52" spans="1:23" ht="25.05" customHeight="1" x14ac:dyDescent="0.3">
      <c r="A52" s="64">
        <v>48</v>
      </c>
      <c r="B52" s="60" t="str">
        <f t="shared" si="2"/>
        <v>BH3555</v>
      </c>
      <c r="C52" s="119" t="str">
        <f t="shared" si="3"/>
        <v>Tilouthu</v>
      </c>
      <c r="D52" s="41" t="str">
        <f t="shared" si="4"/>
        <v>FN25-26-02844</v>
      </c>
      <c r="E52" s="65">
        <v>45986</v>
      </c>
      <c r="F52" s="38" t="s">
        <v>448</v>
      </c>
      <c r="G52" s="49" t="s">
        <v>449</v>
      </c>
      <c r="H52" s="49" t="s">
        <v>450</v>
      </c>
      <c r="I52" s="120" t="s">
        <v>343</v>
      </c>
      <c r="J52" s="120" t="s">
        <v>414</v>
      </c>
      <c r="K52" s="120" t="s">
        <v>415</v>
      </c>
      <c r="L52" s="11">
        <v>354925879</v>
      </c>
      <c r="M52" s="65" t="s">
        <v>360</v>
      </c>
      <c r="N52" s="124">
        <v>45000</v>
      </c>
      <c r="O52" s="124">
        <v>560</v>
      </c>
      <c r="P52" s="121" t="s">
        <v>139</v>
      </c>
      <c r="Q52" s="80">
        <v>45726</v>
      </c>
      <c r="R52" s="124">
        <v>560</v>
      </c>
      <c r="S52" s="124">
        <v>0</v>
      </c>
      <c r="T52" s="124">
        <v>0</v>
      </c>
      <c r="U52" s="125">
        <f t="shared" si="1"/>
        <v>560</v>
      </c>
      <c r="V52" s="117" t="s">
        <v>201</v>
      </c>
      <c r="W52" s="122" t="s">
        <v>472</v>
      </c>
    </row>
    <row r="53" spans="1:23" ht="25.05" customHeight="1" x14ac:dyDescent="0.3">
      <c r="A53" s="64">
        <v>49</v>
      </c>
      <c r="B53" s="60" t="str">
        <f t="shared" si="2"/>
        <v>BH3555</v>
      </c>
      <c r="C53" s="119" t="str">
        <f t="shared" si="3"/>
        <v>Tilouthu</v>
      </c>
      <c r="D53" s="41" t="str">
        <f t="shared" si="4"/>
        <v>FN25-26-02844</v>
      </c>
      <c r="E53" s="65">
        <v>45986</v>
      </c>
      <c r="F53" s="38" t="s">
        <v>448</v>
      </c>
      <c r="G53" s="49" t="s">
        <v>449</v>
      </c>
      <c r="H53" s="49" t="s">
        <v>450</v>
      </c>
      <c r="I53" s="120" t="s">
        <v>343</v>
      </c>
      <c r="J53" s="120" t="s">
        <v>414</v>
      </c>
      <c r="K53" s="120" t="s">
        <v>415</v>
      </c>
      <c r="L53" s="11">
        <v>354925879</v>
      </c>
      <c r="M53" s="65" t="s">
        <v>360</v>
      </c>
      <c r="N53" s="124">
        <v>45000</v>
      </c>
      <c r="O53" s="124">
        <v>560</v>
      </c>
      <c r="P53" s="121" t="s">
        <v>139</v>
      </c>
      <c r="Q53" s="80">
        <v>45775</v>
      </c>
      <c r="R53" s="124">
        <v>560</v>
      </c>
      <c r="S53" s="124">
        <v>0</v>
      </c>
      <c r="T53" s="124">
        <v>0</v>
      </c>
      <c r="U53" s="125">
        <f t="shared" si="1"/>
        <v>560</v>
      </c>
      <c r="V53" s="117" t="s">
        <v>201</v>
      </c>
      <c r="W53" s="122" t="s">
        <v>456</v>
      </c>
    </row>
    <row r="54" spans="1:23" ht="25.05" customHeight="1" x14ac:dyDescent="0.3">
      <c r="A54" s="64">
        <v>50</v>
      </c>
      <c r="B54" s="60" t="str">
        <f t="shared" si="2"/>
        <v>BH3555</v>
      </c>
      <c r="C54" s="119" t="str">
        <f t="shared" si="3"/>
        <v>Tilouthu</v>
      </c>
      <c r="D54" s="41" t="str">
        <f t="shared" si="4"/>
        <v>FN25-26-02844</v>
      </c>
      <c r="E54" s="65">
        <v>45986</v>
      </c>
      <c r="F54" s="38" t="s">
        <v>448</v>
      </c>
      <c r="G54" s="49" t="s">
        <v>449</v>
      </c>
      <c r="H54" s="49" t="s">
        <v>450</v>
      </c>
      <c r="I54" s="120" t="s">
        <v>343</v>
      </c>
      <c r="J54" s="120" t="s">
        <v>414</v>
      </c>
      <c r="K54" s="120" t="s">
        <v>415</v>
      </c>
      <c r="L54" s="11">
        <v>354925879</v>
      </c>
      <c r="M54" s="65" t="s">
        <v>360</v>
      </c>
      <c r="N54" s="124">
        <v>45000</v>
      </c>
      <c r="O54" s="124">
        <v>560</v>
      </c>
      <c r="P54" s="121" t="s">
        <v>139</v>
      </c>
      <c r="Q54" s="80">
        <v>45782</v>
      </c>
      <c r="R54" s="124">
        <v>560</v>
      </c>
      <c r="S54" s="124">
        <v>0</v>
      </c>
      <c r="T54" s="124">
        <v>0</v>
      </c>
      <c r="U54" s="125">
        <f t="shared" si="1"/>
        <v>560</v>
      </c>
      <c r="V54" s="117" t="s">
        <v>201</v>
      </c>
      <c r="W54" s="122" t="s">
        <v>476</v>
      </c>
    </row>
    <row r="55" spans="1:23" ht="25.05" customHeight="1" x14ac:dyDescent="0.3">
      <c r="A55" s="64">
        <v>51</v>
      </c>
      <c r="B55" s="60" t="str">
        <f t="shared" si="2"/>
        <v>BH3555</v>
      </c>
      <c r="C55" s="119" t="str">
        <f t="shared" si="3"/>
        <v>Tilouthu</v>
      </c>
      <c r="D55" s="41" t="str">
        <f t="shared" si="4"/>
        <v>FN25-26-02844</v>
      </c>
      <c r="E55" s="65">
        <v>45986</v>
      </c>
      <c r="F55" s="38" t="s">
        <v>448</v>
      </c>
      <c r="G55" s="49" t="s">
        <v>449</v>
      </c>
      <c r="H55" s="49" t="s">
        <v>450</v>
      </c>
      <c r="I55" s="120" t="s">
        <v>343</v>
      </c>
      <c r="J55" s="120" t="s">
        <v>414</v>
      </c>
      <c r="K55" s="120" t="s">
        <v>415</v>
      </c>
      <c r="L55" s="11">
        <v>354925879</v>
      </c>
      <c r="M55" s="65" t="s">
        <v>360</v>
      </c>
      <c r="N55" s="124">
        <v>45000</v>
      </c>
      <c r="O55" s="124">
        <v>560</v>
      </c>
      <c r="P55" s="121" t="s">
        <v>139</v>
      </c>
      <c r="Q55" s="80">
        <v>45789</v>
      </c>
      <c r="R55" s="124">
        <v>560</v>
      </c>
      <c r="S55" s="124">
        <v>0</v>
      </c>
      <c r="T55" s="124">
        <v>0</v>
      </c>
      <c r="U55" s="125">
        <f t="shared" si="1"/>
        <v>560</v>
      </c>
      <c r="V55" s="117" t="s">
        <v>201</v>
      </c>
      <c r="W55" s="122" t="s">
        <v>457</v>
      </c>
    </row>
    <row r="56" spans="1:23" ht="25.05" customHeight="1" x14ac:dyDescent="0.3">
      <c r="A56" s="64">
        <v>52</v>
      </c>
      <c r="B56" s="60" t="str">
        <f t="shared" si="2"/>
        <v>BH3555</v>
      </c>
      <c r="C56" s="119" t="str">
        <f t="shared" si="3"/>
        <v>Tilouthu</v>
      </c>
      <c r="D56" s="41" t="str">
        <f t="shared" si="4"/>
        <v>FN25-26-02844</v>
      </c>
      <c r="E56" s="65">
        <v>45986</v>
      </c>
      <c r="F56" s="38" t="s">
        <v>448</v>
      </c>
      <c r="G56" s="49" t="s">
        <v>449</v>
      </c>
      <c r="H56" s="49" t="s">
        <v>450</v>
      </c>
      <c r="I56" s="120" t="s">
        <v>343</v>
      </c>
      <c r="J56" s="120" t="s">
        <v>414</v>
      </c>
      <c r="K56" s="120" t="s">
        <v>415</v>
      </c>
      <c r="L56" s="11">
        <v>354925879</v>
      </c>
      <c r="M56" s="65" t="s">
        <v>360</v>
      </c>
      <c r="N56" s="124">
        <v>45000</v>
      </c>
      <c r="O56" s="124">
        <v>560</v>
      </c>
      <c r="P56" s="121" t="s">
        <v>139</v>
      </c>
      <c r="Q56" s="80">
        <v>45796</v>
      </c>
      <c r="R56" s="124">
        <v>560</v>
      </c>
      <c r="S56" s="124">
        <v>0</v>
      </c>
      <c r="T56" s="124">
        <v>0</v>
      </c>
      <c r="U56" s="125">
        <f t="shared" si="1"/>
        <v>560</v>
      </c>
      <c r="V56" s="117" t="s">
        <v>201</v>
      </c>
      <c r="W56" s="122" t="s">
        <v>458</v>
      </c>
    </row>
    <row r="57" spans="1:23" ht="25.05" customHeight="1" x14ac:dyDescent="0.3">
      <c r="A57" s="64">
        <v>53</v>
      </c>
      <c r="B57" s="60" t="str">
        <f t="shared" si="2"/>
        <v>BH3555</v>
      </c>
      <c r="C57" s="119" t="str">
        <f t="shared" si="3"/>
        <v>Tilouthu</v>
      </c>
      <c r="D57" s="41" t="str">
        <f t="shared" si="4"/>
        <v>FN25-26-02844</v>
      </c>
      <c r="E57" s="65">
        <v>45986</v>
      </c>
      <c r="F57" s="38" t="s">
        <v>448</v>
      </c>
      <c r="G57" s="49" t="s">
        <v>449</v>
      </c>
      <c r="H57" s="49" t="s">
        <v>450</v>
      </c>
      <c r="I57" s="120" t="s">
        <v>343</v>
      </c>
      <c r="J57" s="120" t="s">
        <v>414</v>
      </c>
      <c r="K57" s="120" t="s">
        <v>415</v>
      </c>
      <c r="L57" s="11">
        <v>354925879</v>
      </c>
      <c r="M57" s="65" t="s">
        <v>360</v>
      </c>
      <c r="N57" s="124">
        <v>45000</v>
      </c>
      <c r="O57" s="124">
        <v>560</v>
      </c>
      <c r="P57" s="121" t="s">
        <v>139</v>
      </c>
      <c r="Q57" s="80">
        <v>45803</v>
      </c>
      <c r="R57" s="124">
        <v>560</v>
      </c>
      <c r="S57" s="124">
        <v>0</v>
      </c>
      <c r="T57" s="124">
        <v>0</v>
      </c>
      <c r="U57" s="125">
        <f t="shared" si="1"/>
        <v>560</v>
      </c>
      <c r="V57" s="117" t="s">
        <v>201</v>
      </c>
      <c r="W57" s="122" t="s">
        <v>459</v>
      </c>
    </row>
    <row r="58" spans="1:23" ht="25.05" customHeight="1" x14ac:dyDescent="0.3">
      <c r="A58" s="64">
        <v>54</v>
      </c>
      <c r="B58" s="60" t="str">
        <f t="shared" si="2"/>
        <v>BH3555</v>
      </c>
      <c r="C58" s="119" t="str">
        <f t="shared" si="3"/>
        <v>Tilouthu</v>
      </c>
      <c r="D58" s="41" t="str">
        <f t="shared" si="4"/>
        <v>FN25-26-02844</v>
      </c>
      <c r="E58" s="65">
        <v>45986</v>
      </c>
      <c r="F58" s="38" t="s">
        <v>448</v>
      </c>
      <c r="G58" s="49" t="s">
        <v>449</v>
      </c>
      <c r="H58" s="49" t="s">
        <v>450</v>
      </c>
      <c r="I58" s="120" t="s">
        <v>343</v>
      </c>
      <c r="J58" s="120" t="s">
        <v>414</v>
      </c>
      <c r="K58" s="120" t="s">
        <v>415</v>
      </c>
      <c r="L58" s="11">
        <v>354925879</v>
      </c>
      <c r="M58" s="65" t="s">
        <v>360</v>
      </c>
      <c r="N58" s="124">
        <v>45000</v>
      </c>
      <c r="O58" s="124">
        <v>560</v>
      </c>
      <c r="P58" s="121" t="s">
        <v>139</v>
      </c>
      <c r="Q58" s="80">
        <v>45845</v>
      </c>
      <c r="R58" s="124">
        <v>560</v>
      </c>
      <c r="S58" s="124">
        <v>0</v>
      </c>
      <c r="T58" s="124">
        <v>0</v>
      </c>
      <c r="U58" s="125">
        <f t="shared" si="1"/>
        <v>560</v>
      </c>
      <c r="V58" s="117" t="s">
        <v>201</v>
      </c>
      <c r="W58" s="122" t="s">
        <v>460</v>
      </c>
    </row>
    <row r="59" spans="1:23" ht="25.05" customHeight="1" x14ac:dyDescent="0.3">
      <c r="A59" s="64">
        <v>55</v>
      </c>
      <c r="B59" s="60" t="str">
        <f t="shared" si="2"/>
        <v>BH3555</v>
      </c>
      <c r="C59" s="119" t="str">
        <f t="shared" si="3"/>
        <v>Tilouthu</v>
      </c>
      <c r="D59" s="41" t="str">
        <f t="shared" si="4"/>
        <v>FN25-26-02844</v>
      </c>
      <c r="E59" s="65">
        <v>45986</v>
      </c>
      <c r="F59" s="38" t="s">
        <v>448</v>
      </c>
      <c r="G59" s="49" t="s">
        <v>449</v>
      </c>
      <c r="H59" s="49" t="s">
        <v>450</v>
      </c>
      <c r="I59" s="120" t="s">
        <v>343</v>
      </c>
      <c r="J59" s="120" t="s">
        <v>414</v>
      </c>
      <c r="K59" s="120" t="s">
        <v>415</v>
      </c>
      <c r="L59" s="11">
        <v>354925879</v>
      </c>
      <c r="M59" s="65" t="s">
        <v>360</v>
      </c>
      <c r="N59" s="124">
        <v>45000</v>
      </c>
      <c r="O59" s="124">
        <v>560</v>
      </c>
      <c r="P59" s="121" t="s">
        <v>139</v>
      </c>
      <c r="Q59" s="80">
        <v>45852</v>
      </c>
      <c r="R59" s="124">
        <v>560</v>
      </c>
      <c r="S59" s="124">
        <v>0</v>
      </c>
      <c r="T59" s="124">
        <v>0</v>
      </c>
      <c r="U59" s="125">
        <f t="shared" si="1"/>
        <v>560</v>
      </c>
      <c r="V59" s="117" t="s">
        <v>201</v>
      </c>
      <c r="W59" s="122" t="s">
        <v>485</v>
      </c>
    </row>
    <row r="60" spans="1:23" ht="25.05" customHeight="1" x14ac:dyDescent="0.3">
      <c r="A60" s="64">
        <v>56</v>
      </c>
      <c r="B60" s="60" t="str">
        <f t="shared" si="2"/>
        <v>BH3555</v>
      </c>
      <c r="C60" s="119" t="str">
        <f t="shared" si="3"/>
        <v>Tilouthu</v>
      </c>
      <c r="D60" s="41" t="str">
        <f t="shared" si="4"/>
        <v>FN25-26-02844</v>
      </c>
      <c r="E60" s="65">
        <v>45986</v>
      </c>
      <c r="F60" s="38" t="s">
        <v>448</v>
      </c>
      <c r="G60" s="49" t="s">
        <v>449</v>
      </c>
      <c r="H60" s="49" t="s">
        <v>450</v>
      </c>
      <c r="I60" s="120" t="s">
        <v>343</v>
      </c>
      <c r="J60" s="120" t="s">
        <v>414</v>
      </c>
      <c r="K60" s="120" t="s">
        <v>415</v>
      </c>
      <c r="L60" s="11">
        <v>354925879</v>
      </c>
      <c r="M60" s="65" t="s">
        <v>360</v>
      </c>
      <c r="N60" s="124">
        <v>45000</v>
      </c>
      <c r="O60" s="124">
        <v>560</v>
      </c>
      <c r="P60" s="121" t="s">
        <v>139</v>
      </c>
      <c r="Q60" s="80">
        <v>45873</v>
      </c>
      <c r="R60" s="124">
        <v>560</v>
      </c>
      <c r="S60" s="124">
        <v>0</v>
      </c>
      <c r="T60" s="124">
        <v>0</v>
      </c>
      <c r="U60" s="125">
        <f t="shared" si="1"/>
        <v>560</v>
      </c>
      <c r="V60" s="117" t="s">
        <v>201</v>
      </c>
      <c r="W60" s="122" t="s">
        <v>465</v>
      </c>
    </row>
    <row r="61" spans="1:23" ht="25.05" customHeight="1" x14ac:dyDescent="0.3">
      <c r="A61" s="64">
        <v>57</v>
      </c>
      <c r="B61" s="60" t="str">
        <f t="shared" si="2"/>
        <v>BH3555</v>
      </c>
      <c r="C61" s="119" t="str">
        <f t="shared" si="3"/>
        <v>Tilouthu</v>
      </c>
      <c r="D61" s="41" t="str">
        <f t="shared" si="4"/>
        <v>FN25-26-02844</v>
      </c>
      <c r="E61" s="65">
        <v>45986</v>
      </c>
      <c r="F61" s="38" t="s">
        <v>448</v>
      </c>
      <c r="G61" s="49" t="s">
        <v>449</v>
      </c>
      <c r="H61" s="49" t="s">
        <v>450</v>
      </c>
      <c r="I61" s="120" t="s">
        <v>343</v>
      </c>
      <c r="J61" s="120" t="s">
        <v>414</v>
      </c>
      <c r="K61" s="120" t="s">
        <v>415</v>
      </c>
      <c r="L61" s="11">
        <v>354925879</v>
      </c>
      <c r="M61" s="65" t="s">
        <v>360</v>
      </c>
      <c r="N61" s="124">
        <v>45000</v>
      </c>
      <c r="O61" s="124">
        <v>560</v>
      </c>
      <c r="P61" s="121" t="s">
        <v>139</v>
      </c>
      <c r="Q61" s="80">
        <v>45880</v>
      </c>
      <c r="R61" s="124">
        <v>560</v>
      </c>
      <c r="S61" s="124">
        <v>0</v>
      </c>
      <c r="T61" s="124">
        <v>0</v>
      </c>
      <c r="U61" s="125">
        <f t="shared" si="1"/>
        <v>560</v>
      </c>
      <c r="V61" s="117" t="s">
        <v>201</v>
      </c>
      <c r="W61" s="122" t="s">
        <v>479</v>
      </c>
    </row>
    <row r="62" spans="1:23" ht="25.05" customHeight="1" x14ac:dyDescent="0.3">
      <c r="A62" s="64">
        <v>58</v>
      </c>
      <c r="B62" s="60" t="str">
        <f t="shared" si="2"/>
        <v>BH3555</v>
      </c>
      <c r="C62" s="119" t="str">
        <f t="shared" si="3"/>
        <v>Tilouthu</v>
      </c>
      <c r="D62" s="41" t="str">
        <f t="shared" si="4"/>
        <v>FN25-26-02844</v>
      </c>
      <c r="E62" s="65">
        <v>45986</v>
      </c>
      <c r="F62" s="38" t="s">
        <v>448</v>
      </c>
      <c r="G62" s="49" t="s">
        <v>449</v>
      </c>
      <c r="H62" s="49" t="s">
        <v>450</v>
      </c>
      <c r="I62" s="120" t="s">
        <v>343</v>
      </c>
      <c r="J62" s="120" t="s">
        <v>414</v>
      </c>
      <c r="K62" s="120" t="s">
        <v>415</v>
      </c>
      <c r="L62" s="11">
        <v>354925879</v>
      </c>
      <c r="M62" s="65" t="s">
        <v>360</v>
      </c>
      <c r="N62" s="124">
        <v>45000</v>
      </c>
      <c r="O62" s="124">
        <v>560</v>
      </c>
      <c r="P62" s="121" t="s">
        <v>139</v>
      </c>
      <c r="Q62" s="80">
        <v>45887</v>
      </c>
      <c r="R62" s="124">
        <v>560</v>
      </c>
      <c r="S62" s="124">
        <v>0</v>
      </c>
      <c r="T62" s="124">
        <v>0</v>
      </c>
      <c r="U62" s="125">
        <f t="shared" si="1"/>
        <v>560</v>
      </c>
      <c r="V62" s="117" t="s">
        <v>201</v>
      </c>
      <c r="W62" s="122" t="s">
        <v>480</v>
      </c>
    </row>
    <row r="63" spans="1:23" ht="25.05" customHeight="1" x14ac:dyDescent="0.3">
      <c r="A63" s="64">
        <v>59</v>
      </c>
      <c r="B63" s="60" t="str">
        <f t="shared" si="2"/>
        <v>BH3555</v>
      </c>
      <c r="C63" s="119" t="str">
        <f t="shared" si="3"/>
        <v>Tilouthu</v>
      </c>
      <c r="D63" s="41" t="str">
        <f t="shared" si="4"/>
        <v>FN25-26-02844</v>
      </c>
      <c r="E63" s="65">
        <v>45986</v>
      </c>
      <c r="F63" s="38" t="s">
        <v>448</v>
      </c>
      <c r="G63" s="49" t="s">
        <v>449</v>
      </c>
      <c r="H63" s="49" t="s">
        <v>450</v>
      </c>
      <c r="I63" s="120" t="s">
        <v>343</v>
      </c>
      <c r="J63" s="120" t="s">
        <v>414</v>
      </c>
      <c r="K63" s="120" t="s">
        <v>415</v>
      </c>
      <c r="L63" s="11">
        <v>354925879</v>
      </c>
      <c r="M63" s="65" t="s">
        <v>360</v>
      </c>
      <c r="N63" s="124">
        <v>45000</v>
      </c>
      <c r="O63" s="124">
        <v>560</v>
      </c>
      <c r="P63" s="121" t="s">
        <v>139</v>
      </c>
      <c r="Q63" s="80">
        <v>45894</v>
      </c>
      <c r="R63" s="124">
        <v>560</v>
      </c>
      <c r="S63" s="124">
        <v>0</v>
      </c>
      <c r="T63" s="124">
        <v>0</v>
      </c>
      <c r="U63" s="125">
        <f t="shared" si="1"/>
        <v>560</v>
      </c>
      <c r="V63" s="117" t="s">
        <v>201</v>
      </c>
      <c r="W63" s="122" t="s">
        <v>481</v>
      </c>
    </row>
    <row r="64" spans="1:23" ht="25.05" customHeight="1" x14ac:dyDescent="0.3">
      <c r="A64" s="64">
        <v>60</v>
      </c>
      <c r="B64" s="60" t="str">
        <f t="shared" si="2"/>
        <v>BH3555</v>
      </c>
      <c r="C64" s="119" t="str">
        <f t="shared" si="3"/>
        <v>Tilouthu</v>
      </c>
      <c r="D64" s="41" t="str">
        <f t="shared" si="4"/>
        <v>FN25-26-02844</v>
      </c>
      <c r="E64" s="65">
        <v>45986</v>
      </c>
      <c r="F64" s="38" t="s">
        <v>448</v>
      </c>
      <c r="G64" s="49" t="s">
        <v>449</v>
      </c>
      <c r="H64" s="49" t="s">
        <v>450</v>
      </c>
      <c r="I64" s="120" t="s">
        <v>343</v>
      </c>
      <c r="J64" s="120" t="s">
        <v>414</v>
      </c>
      <c r="K64" s="120" t="s">
        <v>415</v>
      </c>
      <c r="L64" s="11">
        <v>354925879</v>
      </c>
      <c r="M64" s="65" t="s">
        <v>360</v>
      </c>
      <c r="N64" s="124">
        <v>45000</v>
      </c>
      <c r="O64" s="124">
        <v>560</v>
      </c>
      <c r="P64" s="121" t="s">
        <v>139</v>
      </c>
      <c r="Q64" s="80">
        <v>45901</v>
      </c>
      <c r="R64" s="124">
        <v>560</v>
      </c>
      <c r="S64" s="124">
        <v>0</v>
      </c>
      <c r="T64" s="124">
        <v>0</v>
      </c>
      <c r="U64" s="125">
        <f t="shared" si="1"/>
        <v>560</v>
      </c>
      <c r="V64" s="117" t="s">
        <v>201</v>
      </c>
      <c r="W64" s="122" t="s">
        <v>482</v>
      </c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ref="F65:F70" si="5">IF(J65&lt;&gt;"", $F$5, "")</f>
        <v/>
      </c>
      <c r="G65" s="49" t="str">
        <f t="shared" ref="G65:G70" si="6">IF(J65&lt;&gt;"", $G$5, "")</f>
        <v/>
      </c>
      <c r="H65" s="49" t="str">
        <f t="shared" ref="H65:H70" si="7">IF(J65&lt;&gt;"", $H$5, "")</f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M4" sqref="M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13.7773437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2.88671875" style="99" bestFit="1" customWidth="1"/>
    <col min="16" max="16" width="8.77734375" style="99" customWidth="1"/>
    <col min="17" max="17" width="28.5546875" style="99" bestFit="1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7.5546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45987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263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264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214108</v>
      </c>
      <c r="J5" s="38" t="s">
        <v>265</v>
      </c>
      <c r="K5" s="84">
        <v>214108</v>
      </c>
      <c r="L5" s="84" t="s">
        <v>266</v>
      </c>
      <c r="M5" s="38" t="s">
        <v>267</v>
      </c>
      <c r="N5" s="84">
        <v>488258</v>
      </c>
      <c r="O5" s="84" t="s">
        <v>268</v>
      </c>
      <c r="P5" s="84">
        <v>776906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355060476</v>
      </c>
      <c r="Z5" s="38" t="s">
        <v>275</v>
      </c>
      <c r="AA5" s="108" t="s">
        <v>305</v>
      </c>
      <c r="AB5" s="84">
        <v>45000</v>
      </c>
      <c r="AC5" s="108" t="s">
        <v>306</v>
      </c>
      <c r="AD5" s="84">
        <v>102</v>
      </c>
      <c r="AE5" s="84" t="s">
        <v>307</v>
      </c>
      <c r="AF5" s="84" t="s">
        <v>308</v>
      </c>
      <c r="AG5" s="108" t="s">
        <v>309</v>
      </c>
      <c r="AH5" s="84" t="s">
        <v>310</v>
      </c>
      <c r="AI5" s="108" t="s">
        <v>311</v>
      </c>
      <c r="AJ5" s="84">
        <v>560</v>
      </c>
      <c r="AK5" s="84">
        <v>560</v>
      </c>
      <c r="AL5" s="108" t="s">
        <v>312</v>
      </c>
      <c r="AM5" s="84">
        <v>39403.19</v>
      </c>
      <c r="AN5" s="112">
        <v>12116.81</v>
      </c>
      <c r="AO5" s="112">
        <v>51520</v>
      </c>
      <c r="AP5" s="112">
        <v>5596.81</v>
      </c>
      <c r="AQ5" s="112">
        <v>152.19</v>
      </c>
      <c r="AR5" s="112">
        <v>5749</v>
      </c>
      <c r="AS5" s="112">
        <v>0</v>
      </c>
      <c r="AT5" s="112">
        <v>0</v>
      </c>
      <c r="AU5" s="112">
        <v>0</v>
      </c>
      <c r="AV5" s="84">
        <v>93</v>
      </c>
      <c r="AW5" s="84"/>
      <c r="AX5" s="84" t="e">
        <v>#N/A</v>
      </c>
      <c r="AY5" s="108"/>
      <c r="AZ5" s="84"/>
      <c r="BA5" s="84"/>
      <c r="BB5" s="84" t="s">
        <v>313</v>
      </c>
      <c r="BC5" s="84"/>
      <c r="BD5" s="108"/>
      <c r="BE5" s="84">
        <v>0</v>
      </c>
      <c r="BF5" s="38" t="s">
        <v>271</v>
      </c>
      <c r="BG5" s="84" t="s">
        <v>327</v>
      </c>
      <c r="BH5" s="114" t="s">
        <v>433</v>
      </c>
      <c r="BI5" s="38" t="s">
        <v>110</v>
      </c>
      <c r="BJ5" s="85">
        <v>45987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 t="s">
        <v>201</v>
      </c>
      <c r="BR5" s="118" t="s">
        <v>440</v>
      </c>
    </row>
    <row r="6" spans="1:70" s="113" customFormat="1" ht="15" customHeight="1" x14ac:dyDescent="0.3">
      <c r="A6" s="84">
        <v>2</v>
      </c>
      <c r="B6" s="38" t="s">
        <v>264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214108</v>
      </c>
      <c r="J6" s="38" t="s">
        <v>265</v>
      </c>
      <c r="K6" s="84">
        <v>214108</v>
      </c>
      <c r="L6" s="84" t="s">
        <v>266</v>
      </c>
      <c r="M6" s="38" t="s">
        <v>267</v>
      </c>
      <c r="N6" s="84">
        <v>488258</v>
      </c>
      <c r="O6" s="84" t="s">
        <v>268</v>
      </c>
      <c r="P6" s="84">
        <v>776877</v>
      </c>
      <c r="Q6" s="38" t="s">
        <v>276</v>
      </c>
      <c r="R6" s="38" t="s">
        <v>270</v>
      </c>
      <c r="S6" s="84" t="s">
        <v>277</v>
      </c>
      <c r="T6" s="84" t="s">
        <v>277</v>
      </c>
      <c r="U6" s="84" t="s">
        <v>272</v>
      </c>
      <c r="V6" s="84" t="s">
        <v>273</v>
      </c>
      <c r="W6" s="84">
        <v>541</v>
      </c>
      <c r="X6" s="38" t="s">
        <v>274</v>
      </c>
      <c r="Y6" s="84">
        <v>355060477</v>
      </c>
      <c r="Z6" s="38" t="s">
        <v>278</v>
      </c>
      <c r="AA6" s="108" t="s">
        <v>305</v>
      </c>
      <c r="AB6" s="84">
        <v>45000</v>
      </c>
      <c r="AC6" s="108" t="s">
        <v>306</v>
      </c>
      <c r="AD6" s="84">
        <v>102</v>
      </c>
      <c r="AE6" s="84" t="s">
        <v>307</v>
      </c>
      <c r="AF6" s="84" t="s">
        <v>308</v>
      </c>
      <c r="AG6" s="108" t="s">
        <v>309</v>
      </c>
      <c r="AH6" s="84" t="s">
        <v>310</v>
      </c>
      <c r="AI6" s="108" t="s">
        <v>311</v>
      </c>
      <c r="AJ6" s="84">
        <v>560</v>
      </c>
      <c r="AK6" s="84">
        <v>560</v>
      </c>
      <c r="AL6" s="108" t="s">
        <v>312</v>
      </c>
      <c r="AM6" s="84">
        <v>39403.19</v>
      </c>
      <c r="AN6" s="112">
        <v>12116.81</v>
      </c>
      <c r="AO6" s="112">
        <v>51520</v>
      </c>
      <c r="AP6" s="112">
        <v>5596.81</v>
      </c>
      <c r="AQ6" s="112">
        <v>152.19</v>
      </c>
      <c r="AR6" s="112">
        <v>5749</v>
      </c>
      <c r="AS6" s="112">
        <v>0</v>
      </c>
      <c r="AT6" s="112">
        <v>0</v>
      </c>
      <c r="AU6" s="112">
        <v>0</v>
      </c>
      <c r="AV6" s="84">
        <v>93</v>
      </c>
      <c r="AW6" s="84"/>
      <c r="AX6" s="84" t="e">
        <v>#N/A</v>
      </c>
      <c r="AY6" s="108"/>
      <c r="AZ6" s="84"/>
      <c r="BA6" s="84"/>
      <c r="BB6" s="84" t="s">
        <v>313</v>
      </c>
      <c r="BC6" s="84"/>
      <c r="BD6" s="108"/>
      <c r="BE6" s="84">
        <v>0</v>
      </c>
      <c r="BF6" s="38" t="s">
        <v>277</v>
      </c>
      <c r="BG6" s="84" t="s">
        <v>328</v>
      </c>
      <c r="BH6" s="114" t="s">
        <v>433</v>
      </c>
      <c r="BI6" s="38" t="s">
        <v>110</v>
      </c>
      <c r="BJ6" s="85">
        <v>45987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 t="s">
        <v>201</v>
      </c>
      <c r="BR6" s="118" t="s">
        <v>440</v>
      </c>
    </row>
    <row r="7" spans="1:70" s="113" customFormat="1" ht="15" customHeight="1" x14ac:dyDescent="0.3">
      <c r="A7" s="84">
        <v>3</v>
      </c>
      <c r="B7" s="38" t="s">
        <v>264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214108</v>
      </c>
      <c r="J7" s="38" t="s">
        <v>265</v>
      </c>
      <c r="K7" s="84">
        <v>214108</v>
      </c>
      <c r="L7" s="84" t="s">
        <v>266</v>
      </c>
      <c r="M7" s="38" t="s">
        <v>267</v>
      </c>
      <c r="N7" s="84">
        <v>488258</v>
      </c>
      <c r="O7" s="84" t="s">
        <v>268</v>
      </c>
      <c r="P7" s="84">
        <v>776906</v>
      </c>
      <c r="Q7" s="38" t="s">
        <v>269</v>
      </c>
      <c r="R7" s="38" t="s">
        <v>270</v>
      </c>
      <c r="S7" s="84" t="s">
        <v>279</v>
      </c>
      <c r="T7" s="84" t="s">
        <v>279</v>
      </c>
      <c r="U7" s="84" t="s">
        <v>280</v>
      </c>
      <c r="V7" s="84" t="s">
        <v>273</v>
      </c>
      <c r="W7" s="84">
        <v>541</v>
      </c>
      <c r="X7" s="38" t="s">
        <v>274</v>
      </c>
      <c r="Y7" s="84">
        <v>355060490</v>
      </c>
      <c r="Z7" s="38" t="s">
        <v>275</v>
      </c>
      <c r="AA7" s="108" t="s">
        <v>305</v>
      </c>
      <c r="AB7" s="84">
        <v>45000</v>
      </c>
      <c r="AC7" s="108" t="s">
        <v>306</v>
      </c>
      <c r="AD7" s="84">
        <v>102</v>
      </c>
      <c r="AE7" s="84" t="s">
        <v>307</v>
      </c>
      <c r="AF7" s="84" t="s">
        <v>308</v>
      </c>
      <c r="AG7" s="108" t="s">
        <v>309</v>
      </c>
      <c r="AH7" s="84" t="s">
        <v>310</v>
      </c>
      <c r="AI7" s="108" t="s">
        <v>311</v>
      </c>
      <c r="AJ7" s="84">
        <v>560</v>
      </c>
      <c r="AK7" s="84">
        <v>560</v>
      </c>
      <c r="AL7" s="108" t="s">
        <v>312</v>
      </c>
      <c r="AM7" s="84">
        <v>39403.19</v>
      </c>
      <c r="AN7" s="112">
        <v>12116.81</v>
      </c>
      <c r="AO7" s="112">
        <v>51520</v>
      </c>
      <c r="AP7" s="112">
        <v>5596.81</v>
      </c>
      <c r="AQ7" s="112">
        <v>152.19</v>
      </c>
      <c r="AR7" s="112">
        <v>5749</v>
      </c>
      <c r="AS7" s="112">
        <v>0</v>
      </c>
      <c r="AT7" s="112">
        <v>0</v>
      </c>
      <c r="AU7" s="112">
        <v>0</v>
      </c>
      <c r="AV7" s="84">
        <v>93</v>
      </c>
      <c r="AW7" s="84"/>
      <c r="AX7" s="84" t="e">
        <v>#N/A</v>
      </c>
      <c r="AY7" s="108"/>
      <c r="AZ7" s="84"/>
      <c r="BA7" s="84"/>
      <c r="BB7" s="84" t="s">
        <v>313</v>
      </c>
      <c r="BC7" s="84"/>
      <c r="BD7" s="108"/>
      <c r="BE7" s="84">
        <v>0</v>
      </c>
      <c r="BF7" s="38" t="s">
        <v>279</v>
      </c>
      <c r="BG7" s="84" t="s">
        <v>329</v>
      </c>
      <c r="BH7" s="114" t="s">
        <v>433</v>
      </c>
      <c r="BI7" s="38" t="s">
        <v>110</v>
      </c>
      <c r="BJ7" s="85">
        <v>45987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/>
      <c r="BQ7" s="117" t="s">
        <v>201</v>
      </c>
      <c r="BR7" s="118" t="s">
        <v>440</v>
      </c>
    </row>
    <row r="8" spans="1:70" s="113" customFormat="1" ht="15" customHeight="1" x14ac:dyDescent="0.3">
      <c r="A8" s="84">
        <v>4</v>
      </c>
      <c r="B8" s="38" t="s">
        <v>264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214108</v>
      </c>
      <c r="J8" s="38" t="s">
        <v>265</v>
      </c>
      <c r="K8" s="84">
        <v>214108</v>
      </c>
      <c r="L8" s="84" t="s">
        <v>266</v>
      </c>
      <c r="M8" s="38" t="s">
        <v>267</v>
      </c>
      <c r="N8" s="84">
        <v>488258</v>
      </c>
      <c r="O8" s="84" t="s">
        <v>268</v>
      </c>
      <c r="P8" s="84">
        <v>802871</v>
      </c>
      <c r="Q8" s="38" t="s">
        <v>281</v>
      </c>
      <c r="R8" s="38" t="s">
        <v>270</v>
      </c>
      <c r="S8" s="84" t="s">
        <v>282</v>
      </c>
      <c r="T8" s="84" t="s">
        <v>282</v>
      </c>
      <c r="U8" s="84" t="s">
        <v>272</v>
      </c>
      <c r="V8" s="84" t="s">
        <v>273</v>
      </c>
      <c r="W8" s="84">
        <v>541</v>
      </c>
      <c r="X8" s="38" t="s">
        <v>274</v>
      </c>
      <c r="Y8" s="84">
        <v>355061391</v>
      </c>
      <c r="Z8" s="38" t="s">
        <v>283</v>
      </c>
      <c r="AA8" s="108" t="s">
        <v>305</v>
      </c>
      <c r="AB8" s="84">
        <v>45000</v>
      </c>
      <c r="AC8" s="108" t="s">
        <v>306</v>
      </c>
      <c r="AD8" s="84">
        <v>102</v>
      </c>
      <c r="AE8" s="84" t="s">
        <v>307</v>
      </c>
      <c r="AF8" s="84" t="s">
        <v>308</v>
      </c>
      <c r="AG8" s="108" t="s">
        <v>309</v>
      </c>
      <c r="AH8" s="84" t="s">
        <v>310</v>
      </c>
      <c r="AI8" s="108" t="s">
        <v>311</v>
      </c>
      <c r="AJ8" s="84">
        <v>560</v>
      </c>
      <c r="AK8" s="84">
        <v>560</v>
      </c>
      <c r="AL8" s="108" t="s">
        <v>312</v>
      </c>
      <c r="AM8" s="84">
        <v>39403.19</v>
      </c>
      <c r="AN8" s="112">
        <v>12116.81</v>
      </c>
      <c r="AO8" s="112">
        <v>51520</v>
      </c>
      <c r="AP8" s="112">
        <v>5596.81</v>
      </c>
      <c r="AQ8" s="112">
        <v>152.19</v>
      </c>
      <c r="AR8" s="112">
        <v>5749</v>
      </c>
      <c r="AS8" s="112">
        <v>0</v>
      </c>
      <c r="AT8" s="112">
        <v>0</v>
      </c>
      <c r="AU8" s="112">
        <v>0</v>
      </c>
      <c r="AV8" s="84">
        <v>93</v>
      </c>
      <c r="AW8" s="84"/>
      <c r="AX8" s="84" t="e">
        <v>#N/A</v>
      </c>
      <c r="AY8" s="108"/>
      <c r="AZ8" s="84"/>
      <c r="BA8" s="84"/>
      <c r="BB8" s="84" t="s">
        <v>313</v>
      </c>
      <c r="BC8" s="84"/>
      <c r="BD8" s="108"/>
      <c r="BE8" s="84">
        <v>0</v>
      </c>
      <c r="BF8" s="38" t="s">
        <v>282</v>
      </c>
      <c r="BG8" s="84" t="s">
        <v>330</v>
      </c>
      <c r="BH8" s="114" t="s">
        <v>433</v>
      </c>
      <c r="BI8" s="38" t="s">
        <v>110</v>
      </c>
      <c r="BJ8" s="85">
        <v>45987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 t="s">
        <v>201</v>
      </c>
      <c r="BR8" s="118" t="s">
        <v>440</v>
      </c>
    </row>
    <row r="9" spans="1:70" s="113" customFormat="1" ht="15" customHeight="1" x14ac:dyDescent="0.3">
      <c r="A9" s="84">
        <v>5</v>
      </c>
      <c r="B9" s="38" t="s">
        <v>264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214108</v>
      </c>
      <c r="J9" s="38" t="s">
        <v>265</v>
      </c>
      <c r="K9" s="84">
        <v>214108</v>
      </c>
      <c r="L9" s="84" t="s">
        <v>266</v>
      </c>
      <c r="M9" s="38" t="s">
        <v>267</v>
      </c>
      <c r="N9" s="84">
        <v>488258</v>
      </c>
      <c r="O9" s="84" t="s">
        <v>268</v>
      </c>
      <c r="P9" s="84">
        <v>776877</v>
      </c>
      <c r="Q9" s="38" t="s">
        <v>276</v>
      </c>
      <c r="R9" s="38" t="s">
        <v>270</v>
      </c>
      <c r="S9" s="84" t="s">
        <v>284</v>
      </c>
      <c r="T9" s="84" t="s">
        <v>284</v>
      </c>
      <c r="U9" s="84" t="s">
        <v>280</v>
      </c>
      <c r="V9" s="84" t="s">
        <v>273</v>
      </c>
      <c r="W9" s="84">
        <v>541</v>
      </c>
      <c r="X9" s="38" t="s">
        <v>274</v>
      </c>
      <c r="Y9" s="84">
        <v>355061409</v>
      </c>
      <c r="Z9" s="38" t="s">
        <v>285</v>
      </c>
      <c r="AA9" s="108" t="s">
        <v>305</v>
      </c>
      <c r="AB9" s="84">
        <v>42000</v>
      </c>
      <c r="AC9" s="108" t="s">
        <v>306</v>
      </c>
      <c r="AD9" s="84">
        <v>102</v>
      </c>
      <c r="AE9" s="84" t="s">
        <v>307</v>
      </c>
      <c r="AF9" s="84" t="s">
        <v>308</v>
      </c>
      <c r="AG9" s="108" t="s">
        <v>309</v>
      </c>
      <c r="AH9" s="84" t="s">
        <v>310</v>
      </c>
      <c r="AI9" s="108" t="s">
        <v>311</v>
      </c>
      <c r="AJ9" s="84">
        <v>520</v>
      </c>
      <c r="AK9" s="84">
        <v>520</v>
      </c>
      <c r="AL9" s="108" t="s">
        <v>312</v>
      </c>
      <c r="AM9" s="84">
        <v>36468.92</v>
      </c>
      <c r="AN9" s="112">
        <v>11371.08</v>
      </c>
      <c r="AO9" s="112">
        <v>47840</v>
      </c>
      <c r="AP9" s="112">
        <v>5531.08</v>
      </c>
      <c r="AQ9" s="112">
        <v>157.91999999999999</v>
      </c>
      <c r="AR9" s="112">
        <v>5689</v>
      </c>
      <c r="AS9" s="112">
        <v>0</v>
      </c>
      <c r="AT9" s="112">
        <v>0</v>
      </c>
      <c r="AU9" s="112">
        <v>0</v>
      </c>
      <c r="AV9" s="84">
        <v>93</v>
      </c>
      <c r="AW9" s="84"/>
      <c r="AX9" s="84" t="e">
        <v>#N/A</v>
      </c>
      <c r="AY9" s="108"/>
      <c r="AZ9" s="84"/>
      <c r="BA9" s="84"/>
      <c r="BB9" s="84" t="s">
        <v>313</v>
      </c>
      <c r="BC9" s="84"/>
      <c r="BD9" s="108"/>
      <c r="BE9" s="84">
        <v>0</v>
      </c>
      <c r="BF9" s="38" t="s">
        <v>284</v>
      </c>
      <c r="BG9" s="84" t="s">
        <v>331</v>
      </c>
      <c r="BH9" s="114" t="s">
        <v>433</v>
      </c>
      <c r="BI9" s="38" t="s">
        <v>110</v>
      </c>
      <c r="BJ9" s="85">
        <v>45987</v>
      </c>
      <c r="BK9" s="84"/>
      <c r="BL9" s="38" t="s">
        <v>115</v>
      </c>
      <c r="BM9" s="115" t="s">
        <v>130</v>
      </c>
      <c r="BN9" s="116" t="s">
        <v>199</v>
      </c>
      <c r="BO9" s="84" t="s">
        <v>245</v>
      </c>
      <c r="BP9" s="84"/>
      <c r="BQ9" s="117" t="s">
        <v>201</v>
      </c>
      <c r="BR9" s="118" t="s">
        <v>441</v>
      </c>
    </row>
    <row r="10" spans="1:70" s="113" customFormat="1" ht="15" customHeight="1" x14ac:dyDescent="0.3">
      <c r="A10" s="84">
        <v>6</v>
      </c>
      <c r="B10" s="38" t="s">
        <v>264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214108</v>
      </c>
      <c r="J10" s="38" t="s">
        <v>265</v>
      </c>
      <c r="K10" s="84">
        <v>214108</v>
      </c>
      <c r="L10" s="84" t="s">
        <v>266</v>
      </c>
      <c r="M10" s="38" t="s">
        <v>267</v>
      </c>
      <c r="N10" s="84">
        <v>488258</v>
      </c>
      <c r="O10" s="84" t="s">
        <v>268</v>
      </c>
      <c r="P10" s="84">
        <v>776906</v>
      </c>
      <c r="Q10" s="38" t="s">
        <v>269</v>
      </c>
      <c r="R10" s="38" t="s">
        <v>270</v>
      </c>
      <c r="S10" s="84" t="s">
        <v>286</v>
      </c>
      <c r="T10" s="84" t="s">
        <v>286</v>
      </c>
      <c r="U10" s="84" t="s">
        <v>280</v>
      </c>
      <c r="V10" s="84" t="s">
        <v>273</v>
      </c>
      <c r="W10" s="84">
        <v>541</v>
      </c>
      <c r="X10" s="38" t="s">
        <v>274</v>
      </c>
      <c r="Y10" s="84">
        <v>355553075</v>
      </c>
      <c r="Z10" s="38" t="s">
        <v>287</v>
      </c>
      <c r="AA10" s="108" t="s">
        <v>314</v>
      </c>
      <c r="AB10" s="84">
        <v>45000</v>
      </c>
      <c r="AC10" s="108" t="s">
        <v>306</v>
      </c>
      <c r="AD10" s="84">
        <v>102</v>
      </c>
      <c r="AE10" s="84" t="s">
        <v>307</v>
      </c>
      <c r="AF10" s="84" t="s">
        <v>315</v>
      </c>
      <c r="AG10" s="108" t="s">
        <v>316</v>
      </c>
      <c r="AH10" s="84" t="s">
        <v>310</v>
      </c>
      <c r="AI10" s="108" t="s">
        <v>317</v>
      </c>
      <c r="AJ10" s="84">
        <v>560</v>
      </c>
      <c r="AK10" s="84">
        <v>560</v>
      </c>
      <c r="AL10" s="108" t="s">
        <v>312</v>
      </c>
      <c r="AM10" s="84">
        <v>37959.86</v>
      </c>
      <c r="AN10" s="112">
        <v>11880.14</v>
      </c>
      <c r="AO10" s="112">
        <v>49840</v>
      </c>
      <c r="AP10" s="112">
        <v>7040.14</v>
      </c>
      <c r="AQ10" s="112">
        <v>238.86</v>
      </c>
      <c r="AR10" s="112">
        <v>7279</v>
      </c>
      <c r="AS10" s="112">
        <v>0</v>
      </c>
      <c r="AT10" s="112">
        <v>0</v>
      </c>
      <c r="AU10" s="112">
        <v>0</v>
      </c>
      <c r="AV10" s="84">
        <v>90</v>
      </c>
      <c r="AW10" s="84"/>
      <c r="AX10" s="84" t="e">
        <v>#N/A</v>
      </c>
      <c r="AY10" s="108"/>
      <c r="AZ10" s="84"/>
      <c r="BA10" s="84"/>
      <c r="BB10" s="84" t="s">
        <v>313</v>
      </c>
      <c r="BC10" s="84"/>
      <c r="BD10" s="108"/>
      <c r="BE10" s="84">
        <v>0</v>
      </c>
      <c r="BF10" s="38" t="s">
        <v>286</v>
      </c>
      <c r="BG10" s="84" t="s">
        <v>332</v>
      </c>
      <c r="BH10" s="114" t="s">
        <v>433</v>
      </c>
      <c r="BI10" s="38" t="s">
        <v>110</v>
      </c>
      <c r="BJ10" s="85">
        <v>45987</v>
      </c>
      <c r="BK10" s="84"/>
      <c r="BL10" s="38" t="s">
        <v>115</v>
      </c>
      <c r="BM10" s="115" t="s">
        <v>130</v>
      </c>
      <c r="BN10" s="116" t="s">
        <v>199</v>
      </c>
      <c r="BO10" s="84" t="s">
        <v>245</v>
      </c>
      <c r="BP10" s="84"/>
      <c r="BQ10" s="117" t="s">
        <v>201</v>
      </c>
      <c r="BR10" s="118" t="s">
        <v>441</v>
      </c>
    </row>
    <row r="11" spans="1:70" s="113" customFormat="1" ht="15" customHeight="1" x14ac:dyDescent="0.3">
      <c r="A11" s="84">
        <v>7</v>
      </c>
      <c r="B11" s="38" t="s">
        <v>264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214108</v>
      </c>
      <c r="J11" s="38" t="s">
        <v>265</v>
      </c>
      <c r="K11" s="84">
        <v>214108</v>
      </c>
      <c r="L11" s="84" t="s">
        <v>266</v>
      </c>
      <c r="M11" s="38" t="s">
        <v>267</v>
      </c>
      <c r="N11" s="84">
        <v>488258</v>
      </c>
      <c r="O11" s="84" t="s">
        <v>268</v>
      </c>
      <c r="P11" s="84">
        <v>776906</v>
      </c>
      <c r="Q11" s="38" t="s">
        <v>269</v>
      </c>
      <c r="R11" s="38" t="s">
        <v>270</v>
      </c>
      <c r="S11" s="84" t="s">
        <v>288</v>
      </c>
      <c r="T11" s="84" t="s">
        <v>288</v>
      </c>
      <c r="U11" s="84" t="s">
        <v>280</v>
      </c>
      <c r="V11" s="84" t="s">
        <v>273</v>
      </c>
      <c r="W11" s="84">
        <v>541</v>
      </c>
      <c r="X11" s="38" t="s">
        <v>274</v>
      </c>
      <c r="Y11" s="84">
        <v>355553609</v>
      </c>
      <c r="Z11" s="38" t="s">
        <v>289</v>
      </c>
      <c r="AA11" s="108" t="s">
        <v>314</v>
      </c>
      <c r="AB11" s="84">
        <v>45000</v>
      </c>
      <c r="AC11" s="108" t="s">
        <v>306</v>
      </c>
      <c r="AD11" s="84">
        <v>102</v>
      </c>
      <c r="AE11" s="84" t="s">
        <v>307</v>
      </c>
      <c r="AF11" s="84" t="s">
        <v>315</v>
      </c>
      <c r="AG11" s="108" t="s">
        <v>316</v>
      </c>
      <c r="AH11" s="84" t="s">
        <v>310</v>
      </c>
      <c r="AI11" s="108" t="s">
        <v>317</v>
      </c>
      <c r="AJ11" s="84">
        <v>560</v>
      </c>
      <c r="AK11" s="84">
        <v>560</v>
      </c>
      <c r="AL11" s="108" t="s">
        <v>312</v>
      </c>
      <c r="AM11" s="84">
        <v>37959.86</v>
      </c>
      <c r="AN11" s="112">
        <v>11880.14</v>
      </c>
      <c r="AO11" s="112">
        <v>49840</v>
      </c>
      <c r="AP11" s="112">
        <v>7040.14</v>
      </c>
      <c r="AQ11" s="112">
        <v>238.86</v>
      </c>
      <c r="AR11" s="112">
        <v>7279</v>
      </c>
      <c r="AS11" s="112">
        <v>0</v>
      </c>
      <c r="AT11" s="112">
        <v>0</v>
      </c>
      <c r="AU11" s="112">
        <v>0</v>
      </c>
      <c r="AV11" s="84">
        <v>90</v>
      </c>
      <c r="AW11" s="84"/>
      <c r="AX11" s="84" t="e">
        <v>#N/A</v>
      </c>
      <c r="AY11" s="108"/>
      <c r="AZ11" s="84"/>
      <c r="BA11" s="84"/>
      <c r="BB11" s="84" t="s">
        <v>313</v>
      </c>
      <c r="BC11" s="84"/>
      <c r="BD11" s="108"/>
      <c r="BE11" s="84">
        <v>0</v>
      </c>
      <c r="BF11" s="38" t="s">
        <v>288</v>
      </c>
      <c r="BG11" s="84" t="s">
        <v>333</v>
      </c>
      <c r="BH11" s="114" t="s">
        <v>433</v>
      </c>
      <c r="BI11" s="38" t="s">
        <v>110</v>
      </c>
      <c r="BJ11" s="85">
        <v>45987</v>
      </c>
      <c r="BK11" s="84"/>
      <c r="BL11" s="38" t="s">
        <v>115</v>
      </c>
      <c r="BM11" s="115" t="s">
        <v>130</v>
      </c>
      <c r="BN11" s="116" t="s">
        <v>199</v>
      </c>
      <c r="BO11" s="84" t="s">
        <v>245</v>
      </c>
      <c r="BP11" s="84"/>
      <c r="BQ11" s="117" t="s">
        <v>201</v>
      </c>
      <c r="BR11" s="118" t="s">
        <v>441</v>
      </c>
    </row>
    <row r="12" spans="1:70" s="113" customFormat="1" ht="15" customHeight="1" x14ac:dyDescent="0.3">
      <c r="A12" s="84">
        <v>8</v>
      </c>
      <c r="B12" s="38" t="s">
        <v>264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214108</v>
      </c>
      <c r="J12" s="38" t="s">
        <v>265</v>
      </c>
      <c r="K12" s="84">
        <v>214108</v>
      </c>
      <c r="L12" s="84" t="s">
        <v>266</v>
      </c>
      <c r="M12" s="38" t="s">
        <v>267</v>
      </c>
      <c r="N12" s="84">
        <v>488258</v>
      </c>
      <c r="O12" s="84" t="s">
        <v>268</v>
      </c>
      <c r="P12" s="84">
        <v>776906</v>
      </c>
      <c r="Q12" s="38" t="s">
        <v>269</v>
      </c>
      <c r="R12" s="38" t="s">
        <v>270</v>
      </c>
      <c r="S12" s="84" t="s">
        <v>290</v>
      </c>
      <c r="T12" s="84" t="s">
        <v>290</v>
      </c>
      <c r="U12" s="84" t="s">
        <v>272</v>
      </c>
      <c r="V12" s="84" t="s">
        <v>273</v>
      </c>
      <c r="W12" s="84">
        <v>541</v>
      </c>
      <c r="X12" s="38" t="s">
        <v>274</v>
      </c>
      <c r="Y12" s="84">
        <v>355553865</v>
      </c>
      <c r="Z12" s="38" t="s">
        <v>291</v>
      </c>
      <c r="AA12" s="108" t="s">
        <v>314</v>
      </c>
      <c r="AB12" s="84">
        <v>45000</v>
      </c>
      <c r="AC12" s="108" t="s">
        <v>306</v>
      </c>
      <c r="AD12" s="84">
        <v>102</v>
      </c>
      <c r="AE12" s="84" t="s">
        <v>307</v>
      </c>
      <c r="AF12" s="84" t="s">
        <v>315</v>
      </c>
      <c r="AG12" s="108" t="s">
        <v>316</v>
      </c>
      <c r="AH12" s="84" t="s">
        <v>310</v>
      </c>
      <c r="AI12" s="108" t="s">
        <v>317</v>
      </c>
      <c r="AJ12" s="84">
        <v>560</v>
      </c>
      <c r="AK12" s="84">
        <v>560</v>
      </c>
      <c r="AL12" s="108" t="s">
        <v>312</v>
      </c>
      <c r="AM12" s="84">
        <v>24662.3</v>
      </c>
      <c r="AN12" s="112">
        <v>10057.700000000001</v>
      </c>
      <c r="AO12" s="112">
        <v>34720</v>
      </c>
      <c r="AP12" s="112">
        <v>20337.7</v>
      </c>
      <c r="AQ12" s="112">
        <v>2061.3000000000002</v>
      </c>
      <c r="AR12" s="112">
        <v>22399</v>
      </c>
      <c r="AS12" s="112">
        <v>13297.56</v>
      </c>
      <c r="AT12" s="112">
        <v>1822.44</v>
      </c>
      <c r="AU12" s="112">
        <v>15120</v>
      </c>
      <c r="AV12" s="84">
        <v>90</v>
      </c>
      <c r="AW12" s="84"/>
      <c r="AX12" s="84">
        <v>189</v>
      </c>
      <c r="AY12" s="108"/>
      <c r="AZ12" s="84"/>
      <c r="BA12" s="84"/>
      <c r="BB12" s="84" t="s">
        <v>313</v>
      </c>
      <c r="BC12" s="84"/>
      <c r="BD12" s="108"/>
      <c r="BE12" s="84">
        <v>0</v>
      </c>
      <c r="BF12" s="38" t="s">
        <v>290</v>
      </c>
      <c r="BG12" s="84" t="s">
        <v>334</v>
      </c>
      <c r="BH12" s="114" t="s">
        <v>433</v>
      </c>
      <c r="BI12" s="38" t="s">
        <v>110</v>
      </c>
      <c r="BJ12" s="85">
        <v>45987</v>
      </c>
      <c r="BK12" s="84"/>
      <c r="BL12" s="38" t="s">
        <v>115</v>
      </c>
      <c r="BM12" s="115" t="s">
        <v>130</v>
      </c>
      <c r="BN12" s="116" t="s">
        <v>199</v>
      </c>
      <c r="BO12" s="84" t="s">
        <v>244</v>
      </c>
      <c r="BP12" s="84">
        <v>560</v>
      </c>
      <c r="BQ12" s="117" t="s">
        <v>201</v>
      </c>
      <c r="BR12" s="130" t="s">
        <v>446</v>
      </c>
    </row>
    <row r="13" spans="1:70" s="113" customFormat="1" ht="15" customHeight="1" x14ac:dyDescent="0.3">
      <c r="A13" s="84">
        <v>9</v>
      </c>
      <c r="B13" s="38" t="s">
        <v>264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214108</v>
      </c>
      <c r="J13" s="38" t="s">
        <v>265</v>
      </c>
      <c r="K13" s="84">
        <v>214108</v>
      </c>
      <c r="L13" s="84" t="s">
        <v>266</v>
      </c>
      <c r="M13" s="38" t="s">
        <v>267</v>
      </c>
      <c r="N13" s="84">
        <v>488258</v>
      </c>
      <c r="O13" s="84" t="s">
        <v>268</v>
      </c>
      <c r="P13" s="84">
        <v>789651</v>
      </c>
      <c r="Q13" s="38" t="s">
        <v>292</v>
      </c>
      <c r="R13" s="38" t="s">
        <v>270</v>
      </c>
      <c r="S13" s="84" t="s">
        <v>293</v>
      </c>
      <c r="T13" s="84" t="s">
        <v>293</v>
      </c>
      <c r="U13" s="84" t="s">
        <v>294</v>
      </c>
      <c r="V13" s="84" t="s">
        <v>273</v>
      </c>
      <c r="W13" s="84">
        <v>541</v>
      </c>
      <c r="X13" s="38" t="s">
        <v>274</v>
      </c>
      <c r="Y13" s="84">
        <v>355554046</v>
      </c>
      <c r="Z13" s="38" t="s">
        <v>295</v>
      </c>
      <c r="AA13" s="108" t="s">
        <v>314</v>
      </c>
      <c r="AB13" s="84">
        <v>45000</v>
      </c>
      <c r="AC13" s="108" t="s">
        <v>306</v>
      </c>
      <c r="AD13" s="84">
        <v>102</v>
      </c>
      <c r="AE13" s="84" t="s">
        <v>307</v>
      </c>
      <c r="AF13" s="84" t="s">
        <v>315</v>
      </c>
      <c r="AG13" s="108" t="s">
        <v>316</v>
      </c>
      <c r="AH13" s="84" t="s">
        <v>310</v>
      </c>
      <c r="AI13" s="108" t="s">
        <v>317</v>
      </c>
      <c r="AJ13" s="84">
        <v>560</v>
      </c>
      <c r="AK13" s="84">
        <v>560</v>
      </c>
      <c r="AL13" s="108" t="s">
        <v>312</v>
      </c>
      <c r="AM13" s="84">
        <v>37959.86</v>
      </c>
      <c r="AN13" s="112">
        <v>11880.14</v>
      </c>
      <c r="AO13" s="112">
        <v>49840</v>
      </c>
      <c r="AP13" s="112">
        <v>7040.14</v>
      </c>
      <c r="AQ13" s="112">
        <v>238.86</v>
      </c>
      <c r="AR13" s="112">
        <v>7279</v>
      </c>
      <c r="AS13" s="112">
        <v>0</v>
      </c>
      <c r="AT13" s="112">
        <v>0</v>
      </c>
      <c r="AU13" s="112">
        <v>0</v>
      </c>
      <c r="AV13" s="84">
        <v>90</v>
      </c>
      <c r="AW13" s="84"/>
      <c r="AX13" s="84" t="e">
        <v>#N/A</v>
      </c>
      <c r="AY13" s="108"/>
      <c r="AZ13" s="84"/>
      <c r="BA13" s="84"/>
      <c r="BB13" s="84" t="s">
        <v>313</v>
      </c>
      <c r="BC13" s="84"/>
      <c r="BD13" s="108"/>
      <c r="BE13" s="84">
        <v>0</v>
      </c>
      <c r="BF13" s="38" t="s">
        <v>293</v>
      </c>
      <c r="BG13" s="84" t="s">
        <v>335</v>
      </c>
      <c r="BH13" s="114" t="s">
        <v>433</v>
      </c>
      <c r="BI13" s="38" t="s">
        <v>110</v>
      </c>
      <c r="BJ13" s="85">
        <v>45987</v>
      </c>
      <c r="BK13" s="84"/>
      <c r="BL13" s="38" t="s">
        <v>115</v>
      </c>
      <c r="BM13" s="115" t="s">
        <v>130</v>
      </c>
      <c r="BN13" s="116" t="s">
        <v>199</v>
      </c>
      <c r="BO13" s="84" t="s">
        <v>245</v>
      </c>
      <c r="BP13" s="84"/>
      <c r="BQ13" s="117" t="s">
        <v>201</v>
      </c>
      <c r="BR13" s="118" t="s">
        <v>441</v>
      </c>
    </row>
    <row r="14" spans="1:70" s="113" customFormat="1" ht="15" customHeight="1" x14ac:dyDescent="0.3">
      <c r="A14" s="84">
        <v>10</v>
      </c>
      <c r="B14" s="38" t="s">
        <v>264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214108</v>
      </c>
      <c r="J14" s="38" t="s">
        <v>265</v>
      </c>
      <c r="K14" s="84">
        <v>214108</v>
      </c>
      <c r="L14" s="84" t="s">
        <v>266</v>
      </c>
      <c r="M14" s="38" t="s">
        <v>267</v>
      </c>
      <c r="N14" s="84">
        <v>488258</v>
      </c>
      <c r="O14" s="84" t="s">
        <v>268</v>
      </c>
      <c r="P14" s="84">
        <v>802845</v>
      </c>
      <c r="Q14" s="38" t="s">
        <v>296</v>
      </c>
      <c r="R14" s="38" t="s">
        <v>270</v>
      </c>
      <c r="S14" s="84" t="s">
        <v>297</v>
      </c>
      <c r="T14" s="84" t="s">
        <v>297</v>
      </c>
      <c r="U14" s="84" t="s">
        <v>280</v>
      </c>
      <c r="V14" s="84" t="s">
        <v>273</v>
      </c>
      <c r="W14" s="84">
        <v>541</v>
      </c>
      <c r="X14" s="38" t="s">
        <v>274</v>
      </c>
      <c r="Y14" s="84">
        <v>355555679</v>
      </c>
      <c r="Z14" s="38" t="s">
        <v>298</v>
      </c>
      <c r="AA14" s="108" t="s">
        <v>314</v>
      </c>
      <c r="AB14" s="84">
        <v>45000</v>
      </c>
      <c r="AC14" s="108" t="s">
        <v>306</v>
      </c>
      <c r="AD14" s="84">
        <v>102</v>
      </c>
      <c r="AE14" s="84" t="s">
        <v>307</v>
      </c>
      <c r="AF14" s="84" t="s">
        <v>315</v>
      </c>
      <c r="AG14" s="108" t="s">
        <v>316</v>
      </c>
      <c r="AH14" s="84" t="s">
        <v>310</v>
      </c>
      <c r="AI14" s="108" t="s">
        <v>317</v>
      </c>
      <c r="AJ14" s="84">
        <v>560</v>
      </c>
      <c r="AK14" s="84">
        <v>560</v>
      </c>
      <c r="AL14" s="108" t="s">
        <v>312</v>
      </c>
      <c r="AM14" s="84">
        <v>37959.86</v>
      </c>
      <c r="AN14" s="112">
        <v>11880.14</v>
      </c>
      <c r="AO14" s="112">
        <v>49840</v>
      </c>
      <c r="AP14" s="112">
        <v>7040.14</v>
      </c>
      <c r="AQ14" s="112">
        <v>238.86</v>
      </c>
      <c r="AR14" s="112">
        <v>7279</v>
      </c>
      <c r="AS14" s="112">
        <v>0</v>
      </c>
      <c r="AT14" s="112">
        <v>0</v>
      </c>
      <c r="AU14" s="112">
        <v>0</v>
      </c>
      <c r="AV14" s="84">
        <v>90</v>
      </c>
      <c r="AW14" s="84"/>
      <c r="AX14" s="84" t="e">
        <v>#N/A</v>
      </c>
      <c r="AY14" s="108"/>
      <c r="AZ14" s="84"/>
      <c r="BA14" s="84"/>
      <c r="BB14" s="84" t="s">
        <v>313</v>
      </c>
      <c r="BC14" s="84"/>
      <c r="BD14" s="108"/>
      <c r="BE14" s="84">
        <v>0</v>
      </c>
      <c r="BF14" s="38" t="s">
        <v>297</v>
      </c>
      <c r="BG14" s="84" t="s">
        <v>336</v>
      </c>
      <c r="BH14" s="114" t="s">
        <v>433</v>
      </c>
      <c r="BI14" s="38" t="s">
        <v>110</v>
      </c>
      <c r="BJ14" s="85">
        <v>45987</v>
      </c>
      <c r="BK14" s="84"/>
      <c r="BL14" s="38" t="s">
        <v>115</v>
      </c>
      <c r="BM14" s="115" t="s">
        <v>130</v>
      </c>
      <c r="BN14" s="116" t="s">
        <v>200</v>
      </c>
      <c r="BO14" s="84"/>
      <c r="BP14" s="84"/>
      <c r="BQ14" s="117"/>
      <c r="BR14" s="118" t="s">
        <v>435</v>
      </c>
    </row>
    <row r="15" spans="1:70" s="113" customFormat="1" ht="15" customHeight="1" x14ac:dyDescent="0.3">
      <c r="A15" s="84">
        <v>11</v>
      </c>
      <c r="B15" s="38" t="s">
        <v>264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214108</v>
      </c>
      <c r="J15" s="38" t="s">
        <v>265</v>
      </c>
      <c r="K15" s="84">
        <v>214108</v>
      </c>
      <c r="L15" s="84" t="s">
        <v>266</v>
      </c>
      <c r="M15" s="38" t="s">
        <v>267</v>
      </c>
      <c r="N15" s="84">
        <v>488258</v>
      </c>
      <c r="O15" s="84" t="s">
        <v>268</v>
      </c>
      <c r="P15" s="84">
        <v>776877</v>
      </c>
      <c r="Q15" s="38" t="s">
        <v>276</v>
      </c>
      <c r="R15" s="38" t="s">
        <v>270</v>
      </c>
      <c r="S15" s="84" t="s">
        <v>299</v>
      </c>
      <c r="T15" s="84" t="s">
        <v>299</v>
      </c>
      <c r="U15" s="84" t="s">
        <v>280</v>
      </c>
      <c r="V15" s="84" t="s">
        <v>273</v>
      </c>
      <c r="W15" s="84">
        <v>541</v>
      </c>
      <c r="X15" s="38" t="s">
        <v>274</v>
      </c>
      <c r="Y15" s="84">
        <v>356952741</v>
      </c>
      <c r="Z15" s="38" t="s">
        <v>300</v>
      </c>
      <c r="AA15" s="108" t="s">
        <v>318</v>
      </c>
      <c r="AB15" s="84">
        <v>42000</v>
      </c>
      <c r="AC15" s="108" t="s">
        <v>306</v>
      </c>
      <c r="AD15" s="84">
        <v>102</v>
      </c>
      <c r="AE15" s="84" t="s">
        <v>319</v>
      </c>
      <c r="AF15" s="84" t="s">
        <v>320</v>
      </c>
      <c r="AG15" s="108" t="s">
        <v>321</v>
      </c>
      <c r="AH15" s="84" t="s">
        <v>310</v>
      </c>
      <c r="AI15" s="108" t="s">
        <v>322</v>
      </c>
      <c r="AJ15" s="84">
        <v>520</v>
      </c>
      <c r="AK15" s="84">
        <v>520</v>
      </c>
      <c r="AL15" s="108" t="s">
        <v>312</v>
      </c>
      <c r="AM15" s="84">
        <v>29343.08</v>
      </c>
      <c r="AN15" s="112">
        <v>10696.92</v>
      </c>
      <c r="AO15" s="112">
        <v>40040</v>
      </c>
      <c r="AP15" s="112">
        <v>12656.92</v>
      </c>
      <c r="AQ15" s="112">
        <v>832.08</v>
      </c>
      <c r="AR15" s="112">
        <v>13489</v>
      </c>
      <c r="AS15" s="112">
        <v>0</v>
      </c>
      <c r="AT15" s="112">
        <v>0</v>
      </c>
      <c r="AU15" s="112">
        <v>0</v>
      </c>
      <c r="AV15" s="84">
        <v>78</v>
      </c>
      <c r="AW15" s="84"/>
      <c r="AX15" s="84" t="e">
        <v>#N/A</v>
      </c>
      <c r="AY15" s="108"/>
      <c r="AZ15" s="84"/>
      <c r="BA15" s="84"/>
      <c r="BB15" s="84" t="s">
        <v>313</v>
      </c>
      <c r="BC15" s="84"/>
      <c r="BD15" s="108"/>
      <c r="BE15" s="84">
        <v>0</v>
      </c>
      <c r="BF15" s="38" t="s">
        <v>299</v>
      </c>
      <c r="BG15" s="84" t="s">
        <v>337</v>
      </c>
      <c r="BH15" s="114" t="s">
        <v>433</v>
      </c>
      <c r="BI15" s="38" t="s">
        <v>110</v>
      </c>
      <c r="BJ15" s="85">
        <v>45987</v>
      </c>
      <c r="BK15" s="84"/>
      <c r="BL15" s="38" t="s">
        <v>115</v>
      </c>
      <c r="BM15" s="115" t="s">
        <v>130</v>
      </c>
      <c r="BN15" s="116" t="s">
        <v>199</v>
      </c>
      <c r="BO15" s="84" t="s">
        <v>245</v>
      </c>
      <c r="BP15" s="84"/>
      <c r="BQ15" s="117" t="s">
        <v>201</v>
      </c>
      <c r="BR15" s="118" t="s">
        <v>440</v>
      </c>
    </row>
    <row r="16" spans="1:70" s="113" customFormat="1" ht="15" customHeight="1" x14ac:dyDescent="0.3">
      <c r="A16" s="84">
        <v>12</v>
      </c>
      <c r="B16" s="38" t="s">
        <v>264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214108</v>
      </c>
      <c r="J16" s="38" t="s">
        <v>265</v>
      </c>
      <c r="K16" s="84">
        <v>214108</v>
      </c>
      <c r="L16" s="84" t="s">
        <v>266</v>
      </c>
      <c r="M16" s="38" t="s">
        <v>267</v>
      </c>
      <c r="N16" s="84">
        <v>488258</v>
      </c>
      <c r="O16" s="84" t="s">
        <v>268</v>
      </c>
      <c r="P16" s="84">
        <v>776877</v>
      </c>
      <c r="Q16" s="38" t="s">
        <v>276</v>
      </c>
      <c r="R16" s="38" t="s">
        <v>270</v>
      </c>
      <c r="S16" s="84" t="s">
        <v>301</v>
      </c>
      <c r="T16" s="84" t="s">
        <v>301</v>
      </c>
      <c r="U16" s="84" t="s">
        <v>272</v>
      </c>
      <c r="V16" s="84" t="s">
        <v>273</v>
      </c>
      <c r="W16" s="84">
        <v>541</v>
      </c>
      <c r="X16" s="38" t="s">
        <v>274</v>
      </c>
      <c r="Y16" s="84">
        <v>356952864</v>
      </c>
      <c r="Z16" s="38" t="s">
        <v>302</v>
      </c>
      <c r="AA16" s="108" t="s">
        <v>318</v>
      </c>
      <c r="AB16" s="84">
        <v>42000</v>
      </c>
      <c r="AC16" s="108" t="s">
        <v>306</v>
      </c>
      <c r="AD16" s="84">
        <v>102</v>
      </c>
      <c r="AE16" s="84" t="s">
        <v>319</v>
      </c>
      <c r="AF16" s="84" t="s">
        <v>320</v>
      </c>
      <c r="AG16" s="108" t="s">
        <v>321</v>
      </c>
      <c r="AH16" s="84" t="s">
        <v>310</v>
      </c>
      <c r="AI16" s="108" t="s">
        <v>322</v>
      </c>
      <c r="AJ16" s="84">
        <v>520</v>
      </c>
      <c r="AK16" s="84">
        <v>520</v>
      </c>
      <c r="AL16" s="108" t="s">
        <v>312</v>
      </c>
      <c r="AM16" s="84">
        <v>29343.08</v>
      </c>
      <c r="AN16" s="112">
        <v>10696.92</v>
      </c>
      <c r="AO16" s="112">
        <v>40040</v>
      </c>
      <c r="AP16" s="112">
        <v>12656.92</v>
      </c>
      <c r="AQ16" s="112">
        <v>832.08</v>
      </c>
      <c r="AR16" s="112">
        <v>13489</v>
      </c>
      <c r="AS16" s="112">
        <v>0</v>
      </c>
      <c r="AT16" s="112">
        <v>0</v>
      </c>
      <c r="AU16" s="112">
        <v>0</v>
      </c>
      <c r="AV16" s="84">
        <v>78</v>
      </c>
      <c r="AW16" s="84"/>
      <c r="AX16" s="84" t="e">
        <v>#N/A</v>
      </c>
      <c r="AY16" s="108"/>
      <c r="AZ16" s="84"/>
      <c r="BA16" s="84"/>
      <c r="BB16" s="84" t="s">
        <v>313</v>
      </c>
      <c r="BC16" s="84"/>
      <c r="BD16" s="108"/>
      <c r="BE16" s="84">
        <v>0</v>
      </c>
      <c r="BF16" s="38" t="s">
        <v>301</v>
      </c>
      <c r="BG16" s="84" t="s">
        <v>338</v>
      </c>
      <c r="BH16" s="114" t="s">
        <v>433</v>
      </c>
      <c r="BI16" s="38" t="s">
        <v>110</v>
      </c>
      <c r="BJ16" s="85">
        <v>45987</v>
      </c>
      <c r="BK16" s="84"/>
      <c r="BL16" s="38" t="s">
        <v>115</v>
      </c>
      <c r="BM16" s="115" t="s">
        <v>130</v>
      </c>
      <c r="BN16" s="116" t="s">
        <v>199</v>
      </c>
      <c r="BO16" s="84" t="s">
        <v>245</v>
      </c>
      <c r="BP16" s="84"/>
      <c r="BQ16" s="117" t="s">
        <v>201</v>
      </c>
      <c r="BR16" s="118" t="s">
        <v>440</v>
      </c>
    </row>
    <row r="17" spans="1:70" s="113" customFormat="1" ht="15" customHeight="1" x14ac:dyDescent="0.3">
      <c r="A17" s="84">
        <v>13</v>
      </c>
      <c r="B17" s="38" t="s">
        <v>264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214108</v>
      </c>
      <c r="J17" s="38" t="s">
        <v>265</v>
      </c>
      <c r="K17" s="84">
        <v>214108</v>
      </c>
      <c r="L17" s="84" t="s">
        <v>266</v>
      </c>
      <c r="M17" s="38" t="s">
        <v>267</v>
      </c>
      <c r="N17" s="84">
        <v>488258</v>
      </c>
      <c r="O17" s="84" t="s">
        <v>268</v>
      </c>
      <c r="P17" s="84">
        <v>776877</v>
      </c>
      <c r="Q17" s="38" t="s">
        <v>276</v>
      </c>
      <c r="R17" s="38" t="s">
        <v>270</v>
      </c>
      <c r="S17" s="84" t="s">
        <v>303</v>
      </c>
      <c r="T17" s="84" t="s">
        <v>303</v>
      </c>
      <c r="U17" s="84" t="s">
        <v>272</v>
      </c>
      <c r="V17" s="84" t="s">
        <v>273</v>
      </c>
      <c r="W17" s="84">
        <v>541</v>
      </c>
      <c r="X17" s="38" t="s">
        <v>274</v>
      </c>
      <c r="Y17" s="84">
        <v>357712738</v>
      </c>
      <c r="Z17" s="38" t="s">
        <v>304</v>
      </c>
      <c r="AA17" s="108" t="s">
        <v>323</v>
      </c>
      <c r="AB17" s="84">
        <v>42000</v>
      </c>
      <c r="AC17" s="108" t="s">
        <v>306</v>
      </c>
      <c r="AD17" s="84">
        <v>102</v>
      </c>
      <c r="AE17" s="84" t="s">
        <v>319</v>
      </c>
      <c r="AF17" s="84" t="s">
        <v>324</v>
      </c>
      <c r="AG17" s="108" t="s">
        <v>325</v>
      </c>
      <c r="AH17" s="84" t="s">
        <v>310</v>
      </c>
      <c r="AI17" s="108" t="s">
        <v>326</v>
      </c>
      <c r="AJ17" s="84">
        <v>520</v>
      </c>
      <c r="AK17" s="84">
        <v>520</v>
      </c>
      <c r="AL17" s="108" t="s">
        <v>312</v>
      </c>
      <c r="AM17" s="84">
        <v>25905.88</v>
      </c>
      <c r="AN17" s="112">
        <v>9974.1200000000008</v>
      </c>
      <c r="AO17" s="112">
        <v>35880</v>
      </c>
      <c r="AP17" s="112">
        <v>16094.12</v>
      </c>
      <c r="AQ17" s="112">
        <v>1367.88</v>
      </c>
      <c r="AR17" s="112">
        <v>17462</v>
      </c>
      <c r="AS17" s="112">
        <v>0</v>
      </c>
      <c r="AT17" s="112">
        <v>0</v>
      </c>
      <c r="AU17" s="112">
        <v>0</v>
      </c>
      <c r="AV17" s="84">
        <v>70</v>
      </c>
      <c r="AW17" s="84"/>
      <c r="AX17" s="84" t="e">
        <v>#N/A</v>
      </c>
      <c r="AY17" s="108"/>
      <c r="AZ17" s="84"/>
      <c r="BA17" s="84"/>
      <c r="BB17" s="84" t="s">
        <v>313</v>
      </c>
      <c r="BC17" s="84"/>
      <c r="BD17" s="108"/>
      <c r="BE17" s="84">
        <v>0</v>
      </c>
      <c r="BF17" s="38" t="s">
        <v>303</v>
      </c>
      <c r="BG17" s="84" t="s">
        <v>339</v>
      </c>
      <c r="BH17" s="114" t="s">
        <v>433</v>
      </c>
      <c r="BI17" s="38" t="s">
        <v>110</v>
      </c>
      <c r="BJ17" s="85">
        <v>45987</v>
      </c>
      <c r="BK17" s="84"/>
      <c r="BL17" s="38" t="s">
        <v>115</v>
      </c>
      <c r="BM17" s="115" t="s">
        <v>130</v>
      </c>
      <c r="BN17" s="116" t="s">
        <v>199</v>
      </c>
      <c r="BO17" s="84" t="s">
        <v>245</v>
      </c>
      <c r="BP17" s="84"/>
      <c r="BQ17" s="117" t="s">
        <v>201</v>
      </c>
      <c r="BR17" s="118" t="s">
        <v>440</v>
      </c>
    </row>
    <row r="18" spans="1:70" s="113" customFormat="1" ht="15" customHeight="1" x14ac:dyDescent="0.3">
      <c r="A18" s="84">
        <v>14</v>
      </c>
      <c r="B18" s="38" t="s">
        <v>264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213402</v>
      </c>
      <c r="J18" s="38" t="s">
        <v>340</v>
      </c>
      <c r="K18" s="84">
        <v>213402</v>
      </c>
      <c r="L18" s="84" t="s">
        <v>341</v>
      </c>
      <c r="M18" s="38" t="s">
        <v>342</v>
      </c>
      <c r="N18" s="84">
        <v>486066</v>
      </c>
      <c r="O18" s="84" t="s">
        <v>343</v>
      </c>
      <c r="P18" s="84">
        <v>789922</v>
      </c>
      <c r="Q18" s="38" t="s">
        <v>344</v>
      </c>
      <c r="R18" s="38" t="s">
        <v>270</v>
      </c>
      <c r="S18" s="84" t="s">
        <v>345</v>
      </c>
      <c r="T18" s="84" t="s">
        <v>345</v>
      </c>
      <c r="U18" s="84" t="s">
        <v>280</v>
      </c>
      <c r="V18" s="84" t="s">
        <v>273</v>
      </c>
      <c r="W18" s="84">
        <v>541</v>
      </c>
      <c r="X18" s="38" t="s">
        <v>274</v>
      </c>
      <c r="Y18" s="84">
        <v>354917056</v>
      </c>
      <c r="Z18" s="38" t="s">
        <v>346</v>
      </c>
      <c r="AA18" s="108" t="s">
        <v>360</v>
      </c>
      <c r="AB18" s="84">
        <v>45000</v>
      </c>
      <c r="AC18" s="108"/>
      <c r="AD18" s="84">
        <v>102</v>
      </c>
      <c r="AE18" s="84" t="s">
        <v>307</v>
      </c>
      <c r="AF18" s="84" t="s">
        <v>361</v>
      </c>
      <c r="AG18" s="108" t="s">
        <v>362</v>
      </c>
      <c r="AH18" s="84" t="s">
        <v>310</v>
      </c>
      <c r="AI18" s="108" t="s">
        <v>363</v>
      </c>
      <c r="AJ18" s="84">
        <v>560</v>
      </c>
      <c r="AK18" s="84">
        <v>560</v>
      </c>
      <c r="AL18" s="108" t="s">
        <v>364</v>
      </c>
      <c r="AM18" s="84">
        <v>40616.44</v>
      </c>
      <c r="AN18" s="112">
        <v>12023.56</v>
      </c>
      <c r="AO18" s="112">
        <v>52640</v>
      </c>
      <c r="AP18" s="112">
        <v>4383.5600000000004</v>
      </c>
      <c r="AQ18" s="112">
        <v>95.44</v>
      </c>
      <c r="AR18" s="112">
        <v>4479</v>
      </c>
      <c r="AS18" s="112">
        <v>0</v>
      </c>
      <c r="AT18" s="112">
        <v>0</v>
      </c>
      <c r="AU18" s="112">
        <v>0</v>
      </c>
      <c r="AV18" s="84">
        <v>94</v>
      </c>
      <c r="AW18" s="84"/>
      <c r="AX18" s="84" t="e">
        <v>#N/A</v>
      </c>
      <c r="AY18" s="108"/>
      <c r="AZ18" s="84"/>
      <c r="BA18" s="84"/>
      <c r="BB18" s="84" t="s">
        <v>313</v>
      </c>
      <c r="BC18" s="84"/>
      <c r="BD18" s="108"/>
      <c r="BE18" s="84">
        <v>0</v>
      </c>
      <c r="BF18" s="38" t="s">
        <v>345</v>
      </c>
      <c r="BG18" s="84" t="s">
        <v>355</v>
      </c>
      <c r="BH18" s="114" t="s">
        <v>433</v>
      </c>
      <c r="BI18" s="38" t="s">
        <v>110</v>
      </c>
      <c r="BJ18" s="85">
        <v>45986</v>
      </c>
      <c r="BK18" s="84"/>
      <c r="BL18" s="38" t="s">
        <v>115</v>
      </c>
      <c r="BM18" s="115" t="s">
        <v>130</v>
      </c>
      <c r="BN18" s="116" t="s">
        <v>199</v>
      </c>
      <c r="BO18" s="84" t="s">
        <v>245</v>
      </c>
      <c r="BP18" s="84"/>
      <c r="BQ18" s="117" t="s">
        <v>201</v>
      </c>
      <c r="BR18" s="118" t="s">
        <v>440</v>
      </c>
    </row>
    <row r="19" spans="1:70" s="113" customFormat="1" ht="15" customHeight="1" x14ac:dyDescent="0.3">
      <c r="A19" s="84">
        <v>15</v>
      </c>
      <c r="B19" s="38" t="s">
        <v>264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213402</v>
      </c>
      <c r="J19" s="38" t="s">
        <v>340</v>
      </c>
      <c r="K19" s="84">
        <v>213402</v>
      </c>
      <c r="L19" s="84" t="s">
        <v>341</v>
      </c>
      <c r="M19" s="38" t="s">
        <v>342</v>
      </c>
      <c r="N19" s="84">
        <v>486066</v>
      </c>
      <c r="O19" s="84" t="s">
        <v>343</v>
      </c>
      <c r="P19" s="84">
        <v>789922</v>
      </c>
      <c r="Q19" s="38" t="s">
        <v>344</v>
      </c>
      <c r="R19" s="38" t="s">
        <v>270</v>
      </c>
      <c r="S19" s="84" t="s">
        <v>347</v>
      </c>
      <c r="T19" s="84" t="s">
        <v>347</v>
      </c>
      <c r="U19" s="84" t="s">
        <v>280</v>
      </c>
      <c r="V19" s="84" t="s">
        <v>273</v>
      </c>
      <c r="W19" s="84">
        <v>541</v>
      </c>
      <c r="X19" s="38" t="s">
        <v>274</v>
      </c>
      <c r="Y19" s="84">
        <v>355346513</v>
      </c>
      <c r="Z19" s="38" t="s">
        <v>348</v>
      </c>
      <c r="AA19" s="108" t="s">
        <v>365</v>
      </c>
      <c r="AB19" s="84">
        <v>45000</v>
      </c>
      <c r="AC19" s="108"/>
      <c r="AD19" s="84">
        <v>102</v>
      </c>
      <c r="AE19" s="84" t="s">
        <v>307</v>
      </c>
      <c r="AF19" s="84" t="s">
        <v>366</v>
      </c>
      <c r="AG19" s="108" t="s">
        <v>367</v>
      </c>
      <c r="AH19" s="84" t="s">
        <v>310</v>
      </c>
      <c r="AI19" s="108" t="s">
        <v>314</v>
      </c>
      <c r="AJ19" s="84">
        <v>560</v>
      </c>
      <c r="AK19" s="84">
        <v>560</v>
      </c>
      <c r="AL19" s="108" t="s">
        <v>368</v>
      </c>
      <c r="AM19" s="84">
        <v>11660.67</v>
      </c>
      <c r="AN19" s="112">
        <v>6259.33</v>
      </c>
      <c r="AO19" s="112">
        <v>17920</v>
      </c>
      <c r="AP19" s="112">
        <v>33339.33</v>
      </c>
      <c r="AQ19" s="112">
        <v>6009.67</v>
      </c>
      <c r="AR19" s="112">
        <v>39349</v>
      </c>
      <c r="AS19" s="112">
        <v>27211.9</v>
      </c>
      <c r="AT19" s="112">
        <v>5828.1</v>
      </c>
      <c r="AU19" s="112">
        <v>33040</v>
      </c>
      <c r="AV19" s="84">
        <v>91</v>
      </c>
      <c r="AW19" s="84"/>
      <c r="AX19" s="84">
        <v>409</v>
      </c>
      <c r="AY19" s="108"/>
      <c r="AZ19" s="84"/>
      <c r="BA19" s="84"/>
      <c r="BB19" s="84" t="s">
        <v>313</v>
      </c>
      <c r="BC19" s="84"/>
      <c r="BD19" s="108" t="s">
        <v>383</v>
      </c>
      <c r="BE19" s="84">
        <v>45000</v>
      </c>
      <c r="BF19" s="38" t="s">
        <v>347</v>
      </c>
      <c r="BG19" s="84" t="s">
        <v>356</v>
      </c>
      <c r="BH19" s="114" t="s">
        <v>433</v>
      </c>
      <c r="BI19" s="38" t="s">
        <v>110</v>
      </c>
      <c r="BJ19" s="85">
        <v>45986</v>
      </c>
      <c r="BK19" s="84"/>
      <c r="BL19" s="38" t="s">
        <v>118</v>
      </c>
      <c r="BM19" s="115" t="s">
        <v>130</v>
      </c>
      <c r="BN19" s="116" t="s">
        <v>199</v>
      </c>
      <c r="BO19" s="84" t="s">
        <v>245</v>
      </c>
      <c r="BP19" s="84"/>
      <c r="BQ19" s="117" t="s">
        <v>201</v>
      </c>
      <c r="BR19" s="118" t="s">
        <v>440</v>
      </c>
    </row>
    <row r="20" spans="1:70" s="113" customFormat="1" ht="15" customHeight="1" x14ac:dyDescent="0.3">
      <c r="A20" s="84">
        <v>16</v>
      </c>
      <c r="B20" s="38" t="s">
        <v>264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213402</v>
      </c>
      <c r="J20" s="38" t="s">
        <v>340</v>
      </c>
      <c r="K20" s="84">
        <v>213402</v>
      </c>
      <c r="L20" s="84" t="s">
        <v>341</v>
      </c>
      <c r="M20" s="38" t="s">
        <v>342</v>
      </c>
      <c r="N20" s="84">
        <v>486066</v>
      </c>
      <c r="O20" s="84" t="s">
        <v>343</v>
      </c>
      <c r="P20" s="84">
        <v>789922</v>
      </c>
      <c r="Q20" s="38" t="s">
        <v>344</v>
      </c>
      <c r="R20" s="38" t="s">
        <v>270</v>
      </c>
      <c r="S20" s="84" t="s">
        <v>349</v>
      </c>
      <c r="T20" s="84" t="s">
        <v>349</v>
      </c>
      <c r="U20" s="84" t="s">
        <v>280</v>
      </c>
      <c r="V20" s="84" t="s">
        <v>273</v>
      </c>
      <c r="W20" s="84">
        <v>541</v>
      </c>
      <c r="X20" s="38" t="s">
        <v>274</v>
      </c>
      <c r="Y20" s="84">
        <v>355722407</v>
      </c>
      <c r="Z20" s="38" t="s">
        <v>275</v>
      </c>
      <c r="AA20" s="108" t="s">
        <v>369</v>
      </c>
      <c r="AB20" s="84">
        <v>45000</v>
      </c>
      <c r="AC20" s="108"/>
      <c r="AD20" s="84">
        <v>102</v>
      </c>
      <c r="AE20" s="84" t="s">
        <v>307</v>
      </c>
      <c r="AF20" s="84" t="s">
        <v>370</v>
      </c>
      <c r="AG20" s="108" t="s">
        <v>371</v>
      </c>
      <c r="AH20" s="84" t="s">
        <v>310</v>
      </c>
      <c r="AI20" s="108" t="s">
        <v>372</v>
      </c>
      <c r="AJ20" s="84">
        <v>560</v>
      </c>
      <c r="AK20" s="84">
        <v>560</v>
      </c>
      <c r="AL20" s="108" t="s">
        <v>373</v>
      </c>
      <c r="AM20" s="84">
        <v>10219.370000000001</v>
      </c>
      <c r="AN20" s="112">
        <v>5460.63</v>
      </c>
      <c r="AO20" s="112">
        <v>15680</v>
      </c>
      <c r="AP20" s="112">
        <v>34780.629999999997</v>
      </c>
      <c r="AQ20" s="112">
        <v>6608.37</v>
      </c>
      <c r="AR20" s="112">
        <v>41389</v>
      </c>
      <c r="AS20" s="112">
        <v>27787.4</v>
      </c>
      <c r="AT20" s="112">
        <v>6372.6</v>
      </c>
      <c r="AU20" s="112">
        <v>34160</v>
      </c>
      <c r="AV20" s="84">
        <v>89</v>
      </c>
      <c r="AW20" s="84"/>
      <c r="AX20" s="84">
        <v>423</v>
      </c>
      <c r="AY20" s="108"/>
      <c r="AZ20" s="84"/>
      <c r="BA20" s="84"/>
      <c r="BB20" s="84" t="s">
        <v>313</v>
      </c>
      <c r="BC20" s="84"/>
      <c r="BD20" s="108" t="s">
        <v>384</v>
      </c>
      <c r="BE20" s="84">
        <v>45000</v>
      </c>
      <c r="BF20" s="38" t="s">
        <v>349</v>
      </c>
      <c r="BG20" s="84" t="s">
        <v>357</v>
      </c>
      <c r="BH20" s="114" t="s">
        <v>433</v>
      </c>
      <c r="BI20" s="38" t="s">
        <v>110</v>
      </c>
      <c r="BJ20" s="85">
        <v>45986</v>
      </c>
      <c r="BK20" s="84"/>
      <c r="BL20" s="38" t="s">
        <v>118</v>
      </c>
      <c r="BM20" s="115" t="s">
        <v>130</v>
      </c>
      <c r="BN20" s="116" t="s">
        <v>199</v>
      </c>
      <c r="BO20" s="84" t="s">
        <v>245</v>
      </c>
      <c r="BP20" s="84"/>
      <c r="BQ20" s="117" t="s">
        <v>201</v>
      </c>
      <c r="BR20" s="118" t="s">
        <v>440</v>
      </c>
    </row>
    <row r="21" spans="1:70" s="113" customFormat="1" ht="15" customHeight="1" x14ac:dyDescent="0.3">
      <c r="A21" s="84">
        <v>17</v>
      </c>
      <c r="B21" s="38" t="s">
        <v>264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213402</v>
      </c>
      <c r="J21" s="38" t="s">
        <v>340</v>
      </c>
      <c r="K21" s="84">
        <v>213402</v>
      </c>
      <c r="L21" s="84" t="s">
        <v>341</v>
      </c>
      <c r="M21" s="38" t="s">
        <v>342</v>
      </c>
      <c r="N21" s="84">
        <v>486066</v>
      </c>
      <c r="O21" s="84" t="s">
        <v>343</v>
      </c>
      <c r="P21" s="84">
        <v>789922</v>
      </c>
      <c r="Q21" s="38" t="s">
        <v>344</v>
      </c>
      <c r="R21" s="38" t="s">
        <v>270</v>
      </c>
      <c r="S21" s="84" t="s">
        <v>350</v>
      </c>
      <c r="T21" s="84" t="s">
        <v>350</v>
      </c>
      <c r="U21" s="84" t="s">
        <v>280</v>
      </c>
      <c r="V21" s="84" t="s">
        <v>273</v>
      </c>
      <c r="W21" s="84">
        <v>541</v>
      </c>
      <c r="X21" s="38" t="s">
        <v>274</v>
      </c>
      <c r="Y21" s="84">
        <v>355759784</v>
      </c>
      <c r="Z21" s="38" t="s">
        <v>351</v>
      </c>
      <c r="AA21" s="108" t="s">
        <v>317</v>
      </c>
      <c r="AB21" s="84">
        <v>45000</v>
      </c>
      <c r="AC21" s="108"/>
      <c r="AD21" s="84">
        <v>102</v>
      </c>
      <c r="AE21" s="84" t="s">
        <v>307</v>
      </c>
      <c r="AF21" s="84" t="s">
        <v>374</v>
      </c>
      <c r="AG21" s="108" t="s">
        <v>375</v>
      </c>
      <c r="AH21" s="84" t="s">
        <v>310</v>
      </c>
      <c r="AI21" s="108" t="s">
        <v>376</v>
      </c>
      <c r="AJ21" s="84">
        <v>560</v>
      </c>
      <c r="AK21" s="84">
        <v>560</v>
      </c>
      <c r="AL21" s="108" t="s">
        <v>377</v>
      </c>
      <c r="AM21" s="84">
        <v>8212.65</v>
      </c>
      <c r="AN21" s="112">
        <v>4667.3500000000004</v>
      </c>
      <c r="AO21" s="112">
        <v>12880</v>
      </c>
      <c r="AP21" s="112">
        <v>36787.35</v>
      </c>
      <c r="AQ21" s="112">
        <v>7501.65</v>
      </c>
      <c r="AR21" s="112">
        <v>44289</v>
      </c>
      <c r="AS21" s="112">
        <v>29176.73</v>
      </c>
      <c r="AT21" s="112">
        <v>7223.27</v>
      </c>
      <c r="AU21" s="112">
        <v>36400</v>
      </c>
      <c r="AV21" s="84">
        <v>88</v>
      </c>
      <c r="AW21" s="84"/>
      <c r="AX21" s="84">
        <v>451</v>
      </c>
      <c r="AY21" s="108"/>
      <c r="AZ21" s="84"/>
      <c r="BA21" s="84"/>
      <c r="BB21" s="84" t="s">
        <v>313</v>
      </c>
      <c r="BC21" s="84"/>
      <c r="BD21" s="108" t="s">
        <v>384</v>
      </c>
      <c r="BE21" s="84">
        <v>45000</v>
      </c>
      <c r="BF21" s="38" t="s">
        <v>350</v>
      </c>
      <c r="BG21" s="84" t="s">
        <v>358</v>
      </c>
      <c r="BH21" s="114" t="s">
        <v>433</v>
      </c>
      <c r="BI21" s="38" t="s">
        <v>110</v>
      </c>
      <c r="BJ21" s="85">
        <v>45986</v>
      </c>
      <c r="BK21" s="84"/>
      <c r="BL21" s="38" t="s">
        <v>118</v>
      </c>
      <c r="BM21" s="115" t="s">
        <v>130</v>
      </c>
      <c r="BN21" s="116" t="s">
        <v>199</v>
      </c>
      <c r="BO21" s="84" t="s">
        <v>245</v>
      </c>
      <c r="BP21" s="84"/>
      <c r="BQ21" s="117" t="s">
        <v>201</v>
      </c>
      <c r="BR21" s="118" t="s">
        <v>440</v>
      </c>
    </row>
    <row r="22" spans="1:70" s="113" customFormat="1" ht="15" customHeight="1" x14ac:dyDescent="0.3">
      <c r="A22" s="84">
        <v>18</v>
      </c>
      <c r="B22" s="38" t="s">
        <v>264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213402</v>
      </c>
      <c r="J22" s="38" t="s">
        <v>340</v>
      </c>
      <c r="K22" s="84">
        <v>213402</v>
      </c>
      <c r="L22" s="84" t="s">
        <v>341</v>
      </c>
      <c r="M22" s="38" t="s">
        <v>342</v>
      </c>
      <c r="N22" s="84">
        <v>486066</v>
      </c>
      <c r="O22" s="84" t="s">
        <v>343</v>
      </c>
      <c r="P22" s="84">
        <v>770536</v>
      </c>
      <c r="Q22" s="38" t="s">
        <v>352</v>
      </c>
      <c r="R22" s="38" t="s">
        <v>270</v>
      </c>
      <c r="S22" s="84" t="s">
        <v>353</v>
      </c>
      <c r="T22" s="84" t="s">
        <v>353</v>
      </c>
      <c r="U22" s="84" t="s">
        <v>280</v>
      </c>
      <c r="V22" s="84" t="s">
        <v>273</v>
      </c>
      <c r="W22" s="84">
        <v>541</v>
      </c>
      <c r="X22" s="38" t="s">
        <v>274</v>
      </c>
      <c r="Y22" s="84">
        <v>356069456</v>
      </c>
      <c r="Z22" s="38" t="s">
        <v>354</v>
      </c>
      <c r="AA22" s="108" t="s">
        <v>378</v>
      </c>
      <c r="AB22" s="84">
        <v>42000</v>
      </c>
      <c r="AC22" s="108"/>
      <c r="AD22" s="84">
        <v>102</v>
      </c>
      <c r="AE22" s="84" t="s">
        <v>307</v>
      </c>
      <c r="AF22" s="84" t="s">
        <v>379</v>
      </c>
      <c r="AG22" s="108" t="s">
        <v>380</v>
      </c>
      <c r="AH22" s="84" t="s">
        <v>310</v>
      </c>
      <c r="AI22" s="108" t="s">
        <v>381</v>
      </c>
      <c r="AJ22" s="84">
        <v>520</v>
      </c>
      <c r="AK22" s="84">
        <v>520</v>
      </c>
      <c r="AL22" s="108" t="s">
        <v>382</v>
      </c>
      <c r="AM22" s="84">
        <v>9756.56</v>
      </c>
      <c r="AN22" s="112">
        <v>5323.44</v>
      </c>
      <c r="AO22" s="112">
        <v>15080</v>
      </c>
      <c r="AP22" s="112">
        <v>32243.439999999999</v>
      </c>
      <c r="AQ22" s="112">
        <v>6112.56</v>
      </c>
      <c r="AR22" s="112">
        <v>38356</v>
      </c>
      <c r="AS22" s="112">
        <v>23886.91</v>
      </c>
      <c r="AT22" s="112">
        <v>5753.09</v>
      </c>
      <c r="AU22" s="112">
        <v>29640</v>
      </c>
      <c r="AV22" s="84">
        <v>86</v>
      </c>
      <c r="AW22" s="84"/>
      <c r="AX22" s="84">
        <v>395</v>
      </c>
      <c r="AY22" s="108"/>
      <c r="AZ22" s="84"/>
      <c r="BA22" s="84"/>
      <c r="BB22" s="84" t="s">
        <v>313</v>
      </c>
      <c r="BC22" s="84"/>
      <c r="BD22" s="108" t="s">
        <v>383</v>
      </c>
      <c r="BE22" s="84">
        <v>42000</v>
      </c>
      <c r="BF22" s="38" t="s">
        <v>353</v>
      </c>
      <c r="BG22" s="84" t="s">
        <v>359</v>
      </c>
      <c r="BH22" s="114" t="s">
        <v>433</v>
      </c>
      <c r="BI22" s="38" t="s">
        <v>110</v>
      </c>
      <c r="BJ22" s="85">
        <v>45986</v>
      </c>
      <c r="BK22" s="84"/>
      <c r="BL22" s="38" t="s">
        <v>118</v>
      </c>
      <c r="BM22" s="115" t="s">
        <v>130</v>
      </c>
      <c r="BN22" s="116" t="s">
        <v>199</v>
      </c>
      <c r="BO22" s="84" t="s">
        <v>245</v>
      </c>
      <c r="BP22" s="84"/>
      <c r="BQ22" s="117" t="s">
        <v>201</v>
      </c>
      <c r="BR22" s="118" t="s">
        <v>440</v>
      </c>
    </row>
    <row r="23" spans="1:70" s="113" customFormat="1" ht="15" customHeight="1" x14ac:dyDescent="0.3">
      <c r="A23" s="84">
        <v>19</v>
      </c>
      <c r="B23" s="38" t="s">
        <v>264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209035</v>
      </c>
      <c r="J23" s="38" t="s">
        <v>385</v>
      </c>
      <c r="K23" s="84">
        <v>209035</v>
      </c>
      <c r="L23" s="84" t="s">
        <v>386</v>
      </c>
      <c r="M23" s="38" t="s">
        <v>387</v>
      </c>
      <c r="N23" s="84">
        <v>471958</v>
      </c>
      <c r="O23" s="84" t="s">
        <v>388</v>
      </c>
      <c r="P23" s="84">
        <v>823236</v>
      </c>
      <c r="Q23" s="38" t="s">
        <v>389</v>
      </c>
      <c r="R23" s="38" t="s">
        <v>270</v>
      </c>
      <c r="S23" s="84" t="s">
        <v>390</v>
      </c>
      <c r="T23" s="84" t="s">
        <v>390</v>
      </c>
      <c r="U23" s="84" t="s">
        <v>280</v>
      </c>
      <c r="V23" s="84" t="s">
        <v>273</v>
      </c>
      <c r="W23" s="84">
        <v>541</v>
      </c>
      <c r="X23" s="38" t="s">
        <v>274</v>
      </c>
      <c r="Y23" s="84">
        <v>355965334</v>
      </c>
      <c r="Z23" s="38" t="s">
        <v>391</v>
      </c>
      <c r="AA23" s="108" t="s">
        <v>392</v>
      </c>
      <c r="AB23" s="84">
        <v>45000</v>
      </c>
      <c r="AC23" s="108"/>
      <c r="AD23" s="84">
        <v>102</v>
      </c>
      <c r="AE23" s="84" t="s">
        <v>307</v>
      </c>
      <c r="AF23" s="84" t="s">
        <v>393</v>
      </c>
      <c r="AG23" s="108" t="s">
        <v>394</v>
      </c>
      <c r="AH23" s="84" t="s">
        <v>310</v>
      </c>
      <c r="AI23" s="108" t="s">
        <v>395</v>
      </c>
      <c r="AJ23" s="84">
        <v>560</v>
      </c>
      <c r="AK23" s="84">
        <v>560</v>
      </c>
      <c r="AL23" s="108" t="s">
        <v>396</v>
      </c>
      <c r="AM23" s="84">
        <v>36775.279999999999</v>
      </c>
      <c r="AN23" s="112">
        <v>11944.72</v>
      </c>
      <c r="AO23" s="112">
        <v>48720</v>
      </c>
      <c r="AP23" s="112">
        <v>8224.7199999999993</v>
      </c>
      <c r="AQ23" s="112">
        <v>324.27999999999997</v>
      </c>
      <c r="AR23" s="112">
        <v>8549</v>
      </c>
      <c r="AS23" s="112">
        <v>0</v>
      </c>
      <c r="AT23" s="112">
        <v>0</v>
      </c>
      <c r="AU23" s="112">
        <v>0</v>
      </c>
      <c r="AV23" s="84">
        <v>87</v>
      </c>
      <c r="AW23" s="84"/>
      <c r="AX23" s="84" t="e">
        <v>#N/A</v>
      </c>
      <c r="AY23" s="108"/>
      <c r="AZ23" s="84"/>
      <c r="BA23" s="84"/>
      <c r="BB23" s="84" t="s">
        <v>313</v>
      </c>
      <c r="BC23" s="84"/>
      <c r="BD23" s="108"/>
      <c r="BE23" s="84">
        <v>0</v>
      </c>
      <c r="BF23" s="38" t="s">
        <v>390</v>
      </c>
      <c r="BG23" s="84" t="s">
        <v>397</v>
      </c>
      <c r="BH23" s="114" t="s">
        <v>433</v>
      </c>
      <c r="BI23" s="38" t="s">
        <v>110</v>
      </c>
      <c r="BJ23" s="85">
        <v>45987</v>
      </c>
      <c r="BK23" s="84"/>
      <c r="BL23" s="38" t="s">
        <v>114</v>
      </c>
      <c r="BM23" s="115" t="s">
        <v>119</v>
      </c>
      <c r="BN23" s="116" t="s">
        <v>200</v>
      </c>
      <c r="BO23" s="84"/>
      <c r="BP23" s="84"/>
      <c r="BQ23" s="117" t="s">
        <v>204</v>
      </c>
      <c r="BR23" s="118" t="s">
        <v>436</v>
      </c>
    </row>
    <row r="24" spans="1:70" s="113" customFormat="1" ht="15" customHeight="1" x14ac:dyDescent="0.3">
      <c r="A24" s="84">
        <v>20</v>
      </c>
      <c r="B24" s="38" t="s">
        <v>264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214108</v>
      </c>
      <c r="J24" s="38" t="s">
        <v>265</v>
      </c>
      <c r="K24" s="84">
        <v>214108</v>
      </c>
      <c r="L24" s="84" t="s">
        <v>266</v>
      </c>
      <c r="M24" s="38" t="s">
        <v>267</v>
      </c>
      <c r="N24" s="84">
        <v>488258</v>
      </c>
      <c r="O24" s="84" t="s">
        <v>268</v>
      </c>
      <c r="P24" s="84">
        <v>776906</v>
      </c>
      <c r="Q24" s="38" t="s">
        <v>269</v>
      </c>
      <c r="R24" s="38" t="s">
        <v>270</v>
      </c>
      <c r="S24" s="84" t="s">
        <v>398</v>
      </c>
      <c r="T24" s="84" t="s">
        <v>398</v>
      </c>
      <c r="U24" s="84" t="s">
        <v>294</v>
      </c>
      <c r="V24" s="84" t="s">
        <v>273</v>
      </c>
      <c r="W24" s="84">
        <v>541</v>
      </c>
      <c r="X24" s="38" t="s">
        <v>274</v>
      </c>
      <c r="Y24" s="84">
        <v>355116254</v>
      </c>
      <c r="Z24" s="38" t="s">
        <v>399</v>
      </c>
      <c r="AA24" s="108" t="s">
        <v>305</v>
      </c>
      <c r="AB24" s="84">
        <v>45000</v>
      </c>
      <c r="AC24" s="108" t="s">
        <v>306</v>
      </c>
      <c r="AD24" s="84">
        <v>102</v>
      </c>
      <c r="AE24" s="84" t="s">
        <v>307</v>
      </c>
      <c r="AF24" s="84" t="s">
        <v>308</v>
      </c>
      <c r="AG24" s="108" t="s">
        <v>309</v>
      </c>
      <c r="AH24" s="84" t="s">
        <v>310</v>
      </c>
      <c r="AI24" s="108" t="s">
        <v>311</v>
      </c>
      <c r="AJ24" s="84">
        <v>560</v>
      </c>
      <c r="AK24" s="84">
        <v>560</v>
      </c>
      <c r="AL24" s="108" t="s">
        <v>312</v>
      </c>
      <c r="AM24" s="84">
        <v>39403.19</v>
      </c>
      <c r="AN24" s="112">
        <v>12116.81</v>
      </c>
      <c r="AO24" s="112">
        <v>51520</v>
      </c>
      <c r="AP24" s="112">
        <v>5596.81</v>
      </c>
      <c r="AQ24" s="112">
        <v>152.19</v>
      </c>
      <c r="AR24" s="112">
        <v>5749</v>
      </c>
      <c r="AS24" s="112">
        <v>0</v>
      </c>
      <c r="AT24" s="112">
        <v>0</v>
      </c>
      <c r="AU24" s="112">
        <v>0</v>
      </c>
      <c r="AV24" s="84">
        <v>93</v>
      </c>
      <c r="AW24" s="84"/>
      <c r="AX24" s="84" t="e">
        <v>#N/A</v>
      </c>
      <c r="AY24" s="108"/>
      <c r="AZ24" s="84"/>
      <c r="BA24" s="84"/>
      <c r="BB24" s="84" t="s">
        <v>313</v>
      </c>
      <c r="BC24" s="84"/>
      <c r="BD24" s="108"/>
      <c r="BE24" s="84">
        <v>0</v>
      </c>
      <c r="BF24" s="38" t="s">
        <v>398</v>
      </c>
      <c r="BG24" s="84" t="s">
        <v>400</v>
      </c>
      <c r="BH24" s="114" t="s">
        <v>433</v>
      </c>
      <c r="BI24" s="38" t="s">
        <v>110</v>
      </c>
      <c r="BJ24" s="85">
        <v>45987</v>
      </c>
      <c r="BK24" s="84"/>
      <c r="BL24" s="38" t="s">
        <v>114</v>
      </c>
      <c r="BM24" s="115" t="s">
        <v>119</v>
      </c>
      <c r="BN24" s="116" t="s">
        <v>199</v>
      </c>
      <c r="BO24" s="84"/>
      <c r="BP24" s="84"/>
      <c r="BQ24" s="117" t="s">
        <v>204</v>
      </c>
      <c r="BR24" s="118" t="s">
        <v>437</v>
      </c>
    </row>
    <row r="25" spans="1:70" s="113" customFormat="1" ht="15" customHeight="1" x14ac:dyDescent="0.3">
      <c r="A25" s="84">
        <v>21</v>
      </c>
      <c r="B25" s="38" t="s">
        <v>264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213402</v>
      </c>
      <c r="J25" s="38" t="s">
        <v>340</v>
      </c>
      <c r="K25" s="84">
        <v>213402</v>
      </c>
      <c r="L25" s="84" t="s">
        <v>341</v>
      </c>
      <c r="M25" s="38" t="s">
        <v>342</v>
      </c>
      <c r="N25" s="84">
        <v>486066</v>
      </c>
      <c r="O25" s="84" t="s">
        <v>343</v>
      </c>
      <c r="P25" s="84">
        <v>770536</v>
      </c>
      <c r="Q25" s="38" t="s">
        <v>352</v>
      </c>
      <c r="R25" s="38" t="s">
        <v>270</v>
      </c>
      <c r="S25" s="84" t="s">
        <v>401</v>
      </c>
      <c r="T25" s="84" t="s">
        <v>401</v>
      </c>
      <c r="U25" s="84" t="s">
        <v>280</v>
      </c>
      <c r="V25" s="84" t="s">
        <v>273</v>
      </c>
      <c r="W25" s="84">
        <v>541</v>
      </c>
      <c r="X25" s="38" t="s">
        <v>274</v>
      </c>
      <c r="Y25" s="84">
        <v>355059625</v>
      </c>
      <c r="Z25" s="38" t="s">
        <v>402</v>
      </c>
      <c r="AA25" s="108" t="s">
        <v>403</v>
      </c>
      <c r="AB25" s="84">
        <v>45000</v>
      </c>
      <c r="AC25" s="108"/>
      <c r="AD25" s="84">
        <v>102</v>
      </c>
      <c r="AE25" s="84" t="s">
        <v>307</v>
      </c>
      <c r="AF25" s="84" t="s">
        <v>404</v>
      </c>
      <c r="AG25" s="108" t="s">
        <v>405</v>
      </c>
      <c r="AH25" s="84" t="s">
        <v>310</v>
      </c>
      <c r="AI25" s="108" t="s">
        <v>406</v>
      </c>
      <c r="AJ25" s="84">
        <v>560</v>
      </c>
      <c r="AK25" s="84">
        <v>560</v>
      </c>
      <c r="AL25" s="108" t="s">
        <v>407</v>
      </c>
      <c r="AM25" s="84">
        <v>21812.97</v>
      </c>
      <c r="AN25" s="112">
        <v>9547.0300000000007</v>
      </c>
      <c r="AO25" s="112">
        <v>31360</v>
      </c>
      <c r="AP25" s="112">
        <v>23187.03</v>
      </c>
      <c r="AQ25" s="112">
        <v>2721.97</v>
      </c>
      <c r="AR25" s="112">
        <v>25909</v>
      </c>
      <c r="AS25" s="112">
        <v>18123.39</v>
      </c>
      <c r="AT25" s="112">
        <v>2596.61</v>
      </c>
      <c r="AU25" s="112">
        <v>20720</v>
      </c>
      <c r="AV25" s="84">
        <v>93</v>
      </c>
      <c r="AW25" s="84"/>
      <c r="AX25" s="84">
        <v>255</v>
      </c>
      <c r="AY25" s="108"/>
      <c r="AZ25" s="84"/>
      <c r="BA25" s="84"/>
      <c r="BB25" s="84" t="s">
        <v>313</v>
      </c>
      <c r="BC25" s="84"/>
      <c r="BD25" s="108" t="s">
        <v>408</v>
      </c>
      <c r="BE25" s="84">
        <v>45000</v>
      </c>
      <c r="BF25" s="38" t="s">
        <v>401</v>
      </c>
      <c r="BG25" s="84" t="s">
        <v>409</v>
      </c>
      <c r="BH25" s="114" t="s">
        <v>433</v>
      </c>
      <c r="BI25" s="38" t="s">
        <v>110</v>
      </c>
      <c r="BJ25" s="85">
        <v>45986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8400</v>
      </c>
      <c r="BQ25" s="117" t="s">
        <v>201</v>
      </c>
      <c r="BR25" s="130" t="s">
        <v>486</v>
      </c>
    </row>
    <row r="26" spans="1:70" s="113" customFormat="1" ht="15" customHeight="1" x14ac:dyDescent="0.3">
      <c r="A26" s="84">
        <v>22</v>
      </c>
      <c r="B26" s="38" t="s">
        <v>264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213402</v>
      </c>
      <c r="J26" s="38" t="s">
        <v>340</v>
      </c>
      <c r="K26" s="84">
        <v>213402</v>
      </c>
      <c r="L26" s="84" t="s">
        <v>341</v>
      </c>
      <c r="M26" s="38" t="s">
        <v>342</v>
      </c>
      <c r="N26" s="84">
        <v>486066</v>
      </c>
      <c r="O26" s="84" t="s">
        <v>343</v>
      </c>
      <c r="P26" s="84">
        <v>789922</v>
      </c>
      <c r="Q26" s="38" t="s">
        <v>344</v>
      </c>
      <c r="R26" s="38" t="s">
        <v>270</v>
      </c>
      <c r="S26" s="84" t="s">
        <v>410</v>
      </c>
      <c r="T26" s="84" t="s">
        <v>410</v>
      </c>
      <c r="U26" s="84" t="s">
        <v>280</v>
      </c>
      <c r="V26" s="84" t="s">
        <v>273</v>
      </c>
      <c r="W26" s="84">
        <v>541</v>
      </c>
      <c r="X26" s="38" t="s">
        <v>274</v>
      </c>
      <c r="Y26" s="84">
        <v>355393276</v>
      </c>
      <c r="Z26" s="38" t="s">
        <v>411</v>
      </c>
      <c r="AA26" s="108" t="s">
        <v>365</v>
      </c>
      <c r="AB26" s="84">
        <v>45000</v>
      </c>
      <c r="AC26" s="108"/>
      <c r="AD26" s="84">
        <v>102</v>
      </c>
      <c r="AE26" s="84" t="s">
        <v>307</v>
      </c>
      <c r="AF26" s="84" t="s">
        <v>366</v>
      </c>
      <c r="AG26" s="108" t="s">
        <v>367</v>
      </c>
      <c r="AH26" s="84" t="s">
        <v>310</v>
      </c>
      <c r="AI26" s="108" t="s">
        <v>314</v>
      </c>
      <c r="AJ26" s="84">
        <v>560</v>
      </c>
      <c r="AK26" s="84">
        <v>560</v>
      </c>
      <c r="AL26" s="108" t="s">
        <v>412</v>
      </c>
      <c r="AM26" s="84">
        <v>23621.24</v>
      </c>
      <c r="AN26" s="112">
        <v>9978.76</v>
      </c>
      <c r="AO26" s="112">
        <v>33600</v>
      </c>
      <c r="AP26" s="112">
        <v>21378.76</v>
      </c>
      <c r="AQ26" s="112">
        <v>2290.2399999999998</v>
      </c>
      <c r="AR26" s="112">
        <v>23669</v>
      </c>
      <c r="AS26" s="112">
        <v>15251.33</v>
      </c>
      <c r="AT26" s="112">
        <v>2108.67</v>
      </c>
      <c r="AU26" s="112">
        <v>17360</v>
      </c>
      <c r="AV26" s="84">
        <v>91</v>
      </c>
      <c r="AW26" s="84"/>
      <c r="AX26" s="84">
        <v>213</v>
      </c>
      <c r="AY26" s="108"/>
      <c r="AZ26" s="84"/>
      <c r="BA26" s="84"/>
      <c r="BB26" s="84" t="s">
        <v>313</v>
      </c>
      <c r="BC26" s="84"/>
      <c r="BD26" s="108" t="s">
        <v>408</v>
      </c>
      <c r="BE26" s="84">
        <v>45000</v>
      </c>
      <c r="BF26" s="38" t="s">
        <v>410</v>
      </c>
      <c r="BG26" s="84" t="s">
        <v>413</v>
      </c>
      <c r="BH26" s="114" t="s">
        <v>433</v>
      </c>
      <c r="BI26" s="38" t="s">
        <v>110</v>
      </c>
      <c r="BJ26" s="85">
        <v>45986</v>
      </c>
      <c r="BK26" s="84"/>
      <c r="BL26" s="38" t="s">
        <v>115</v>
      </c>
      <c r="BM26" s="115" t="s">
        <v>130</v>
      </c>
      <c r="BN26" s="116" t="s">
        <v>199</v>
      </c>
      <c r="BO26" s="84" t="s">
        <v>244</v>
      </c>
      <c r="BP26" s="84">
        <v>13440</v>
      </c>
      <c r="BQ26" s="117" t="s">
        <v>201</v>
      </c>
      <c r="BR26" s="130" t="s">
        <v>438</v>
      </c>
    </row>
    <row r="27" spans="1:70" s="113" customFormat="1" ht="15" customHeight="1" x14ac:dyDescent="0.3">
      <c r="A27" s="84">
        <v>23</v>
      </c>
      <c r="B27" s="38" t="s">
        <v>264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213402</v>
      </c>
      <c r="J27" s="38" t="s">
        <v>340</v>
      </c>
      <c r="K27" s="84">
        <v>213402</v>
      </c>
      <c r="L27" s="84" t="s">
        <v>341</v>
      </c>
      <c r="M27" s="38" t="s">
        <v>342</v>
      </c>
      <c r="N27" s="84">
        <v>486066</v>
      </c>
      <c r="O27" s="84" t="s">
        <v>343</v>
      </c>
      <c r="P27" s="84">
        <v>770536</v>
      </c>
      <c r="Q27" s="38" t="s">
        <v>352</v>
      </c>
      <c r="R27" s="38" t="s">
        <v>270</v>
      </c>
      <c r="S27" s="84" t="s">
        <v>414</v>
      </c>
      <c r="T27" s="84" t="s">
        <v>414</v>
      </c>
      <c r="U27" s="84" t="s">
        <v>280</v>
      </c>
      <c r="V27" s="84" t="s">
        <v>273</v>
      </c>
      <c r="W27" s="84">
        <v>541</v>
      </c>
      <c r="X27" s="38" t="s">
        <v>274</v>
      </c>
      <c r="Y27" s="84">
        <v>354925879</v>
      </c>
      <c r="Z27" s="38" t="s">
        <v>415</v>
      </c>
      <c r="AA27" s="108" t="s">
        <v>360</v>
      </c>
      <c r="AB27" s="84">
        <v>45000</v>
      </c>
      <c r="AC27" s="108"/>
      <c r="AD27" s="84">
        <v>102</v>
      </c>
      <c r="AE27" s="84" t="s">
        <v>307</v>
      </c>
      <c r="AF27" s="84" t="s">
        <v>361</v>
      </c>
      <c r="AG27" s="108" t="s">
        <v>362</v>
      </c>
      <c r="AH27" s="84" t="s">
        <v>310</v>
      </c>
      <c r="AI27" s="108" t="s">
        <v>363</v>
      </c>
      <c r="AJ27" s="84">
        <v>560</v>
      </c>
      <c r="AK27" s="84">
        <v>560</v>
      </c>
      <c r="AL27" s="108" t="s">
        <v>407</v>
      </c>
      <c r="AM27" s="84">
        <v>25084.79</v>
      </c>
      <c r="AN27" s="112">
        <v>10155.209999999999</v>
      </c>
      <c r="AO27" s="112">
        <v>35240</v>
      </c>
      <c r="AP27" s="112">
        <v>19915.21</v>
      </c>
      <c r="AQ27" s="112">
        <v>1963.79</v>
      </c>
      <c r="AR27" s="112">
        <v>21879</v>
      </c>
      <c r="AS27" s="112">
        <v>15531.65</v>
      </c>
      <c r="AT27" s="112">
        <v>1868.35</v>
      </c>
      <c r="AU27" s="112">
        <v>17400</v>
      </c>
      <c r="AV27" s="84">
        <v>94</v>
      </c>
      <c r="AW27" s="84"/>
      <c r="AX27" s="84">
        <v>220</v>
      </c>
      <c r="AY27" s="108"/>
      <c r="AZ27" s="84"/>
      <c r="BA27" s="84"/>
      <c r="BB27" s="84" t="s">
        <v>313</v>
      </c>
      <c r="BC27" s="84"/>
      <c r="BD27" s="108" t="s">
        <v>408</v>
      </c>
      <c r="BE27" s="84">
        <v>45000</v>
      </c>
      <c r="BF27" s="38" t="s">
        <v>414</v>
      </c>
      <c r="BG27" s="84" t="s">
        <v>416</v>
      </c>
      <c r="BH27" s="114" t="s">
        <v>433</v>
      </c>
      <c r="BI27" s="38" t="s">
        <v>110</v>
      </c>
      <c r="BJ27" s="85">
        <v>45986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11200</v>
      </c>
      <c r="BQ27" s="117" t="s">
        <v>201</v>
      </c>
      <c r="BR27" s="130" t="s">
        <v>439</v>
      </c>
    </row>
    <row r="28" spans="1:70" s="113" customFormat="1" ht="15" customHeight="1" x14ac:dyDescent="0.3">
      <c r="A28" s="84">
        <v>24</v>
      </c>
      <c r="B28" s="38" t="s">
        <v>264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213402</v>
      </c>
      <c r="J28" s="38" t="s">
        <v>340</v>
      </c>
      <c r="K28" s="84">
        <v>213402</v>
      </c>
      <c r="L28" s="84" t="s">
        <v>341</v>
      </c>
      <c r="M28" s="38" t="s">
        <v>342</v>
      </c>
      <c r="N28" s="84">
        <v>486066</v>
      </c>
      <c r="O28" s="84" t="s">
        <v>343</v>
      </c>
      <c r="P28" s="84">
        <v>770536</v>
      </c>
      <c r="Q28" s="38" t="s">
        <v>352</v>
      </c>
      <c r="R28" s="38" t="s">
        <v>270</v>
      </c>
      <c r="S28" s="84" t="s">
        <v>417</v>
      </c>
      <c r="T28" s="84" t="s">
        <v>417</v>
      </c>
      <c r="U28" s="84" t="s">
        <v>280</v>
      </c>
      <c r="V28" s="84" t="s">
        <v>273</v>
      </c>
      <c r="W28" s="84">
        <v>541</v>
      </c>
      <c r="X28" s="38" t="s">
        <v>274</v>
      </c>
      <c r="Y28" s="84">
        <v>354944716</v>
      </c>
      <c r="Z28" s="38" t="s">
        <v>418</v>
      </c>
      <c r="AA28" s="108" t="s">
        <v>360</v>
      </c>
      <c r="AB28" s="84">
        <v>45000</v>
      </c>
      <c r="AC28" s="108"/>
      <c r="AD28" s="84">
        <v>102</v>
      </c>
      <c r="AE28" s="84" t="s">
        <v>307</v>
      </c>
      <c r="AF28" s="84" t="s">
        <v>361</v>
      </c>
      <c r="AG28" s="108" t="s">
        <v>362</v>
      </c>
      <c r="AH28" s="84" t="s">
        <v>310</v>
      </c>
      <c r="AI28" s="108" t="s">
        <v>363</v>
      </c>
      <c r="AJ28" s="84">
        <v>560</v>
      </c>
      <c r="AK28" s="84">
        <v>560</v>
      </c>
      <c r="AL28" s="108" t="s">
        <v>412</v>
      </c>
      <c r="AM28" s="84">
        <v>24662.3</v>
      </c>
      <c r="AN28" s="112">
        <v>10057.700000000001</v>
      </c>
      <c r="AO28" s="112">
        <v>34720</v>
      </c>
      <c r="AP28" s="112">
        <v>20337.7</v>
      </c>
      <c r="AQ28" s="112">
        <v>2061.3000000000002</v>
      </c>
      <c r="AR28" s="112">
        <v>22399</v>
      </c>
      <c r="AS28" s="112">
        <v>15954.14</v>
      </c>
      <c r="AT28" s="112">
        <v>1965.86</v>
      </c>
      <c r="AU28" s="112">
        <v>17920</v>
      </c>
      <c r="AV28" s="84">
        <v>94</v>
      </c>
      <c r="AW28" s="84"/>
      <c r="AX28" s="84">
        <v>220</v>
      </c>
      <c r="AY28" s="108"/>
      <c r="AZ28" s="84"/>
      <c r="BA28" s="84"/>
      <c r="BB28" s="84" t="s">
        <v>313</v>
      </c>
      <c r="BC28" s="84"/>
      <c r="BD28" s="108" t="s">
        <v>408</v>
      </c>
      <c r="BE28" s="84">
        <v>45000</v>
      </c>
      <c r="BF28" s="38" t="s">
        <v>417</v>
      </c>
      <c r="BG28" s="84" t="s">
        <v>419</v>
      </c>
      <c r="BH28" s="114" t="s">
        <v>433</v>
      </c>
      <c r="BI28" s="38" t="s">
        <v>110</v>
      </c>
      <c r="BJ28" s="85">
        <v>45986</v>
      </c>
      <c r="BK28" s="84"/>
      <c r="BL28" s="38" t="s">
        <v>115</v>
      </c>
      <c r="BM28" s="115" t="s">
        <v>130</v>
      </c>
      <c r="BN28" s="116" t="s">
        <v>200</v>
      </c>
      <c r="BO28" s="84"/>
      <c r="BP28" s="84"/>
      <c r="BQ28" s="117"/>
      <c r="BR28" s="130" t="s">
        <v>435</v>
      </c>
    </row>
    <row r="29" spans="1:70" s="113" customFormat="1" ht="15" customHeight="1" x14ac:dyDescent="0.3">
      <c r="A29" s="84">
        <v>25</v>
      </c>
      <c r="B29" s="38" t="s">
        <v>264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210628</v>
      </c>
      <c r="J29" s="38" t="s">
        <v>420</v>
      </c>
      <c r="K29" s="84">
        <v>210628</v>
      </c>
      <c r="L29" s="84" t="s">
        <v>421</v>
      </c>
      <c r="M29" s="38" t="s">
        <v>422</v>
      </c>
      <c r="N29" s="84">
        <v>477248</v>
      </c>
      <c r="O29" s="84" t="s">
        <v>423</v>
      </c>
      <c r="P29" s="84">
        <v>746197</v>
      </c>
      <c r="Q29" s="38" t="s">
        <v>424</v>
      </c>
      <c r="R29" s="38" t="s">
        <v>270</v>
      </c>
      <c r="S29" s="84" t="s">
        <v>425</v>
      </c>
      <c r="T29" s="84" t="s">
        <v>425</v>
      </c>
      <c r="U29" s="84" t="s">
        <v>280</v>
      </c>
      <c r="V29" s="84" t="s">
        <v>273</v>
      </c>
      <c r="W29" s="84">
        <v>541</v>
      </c>
      <c r="X29" s="38" t="s">
        <v>274</v>
      </c>
      <c r="Y29" s="84">
        <v>357552858</v>
      </c>
      <c r="Z29" s="38" t="s">
        <v>426</v>
      </c>
      <c r="AA29" s="108" t="s">
        <v>427</v>
      </c>
      <c r="AB29" s="84">
        <v>42000</v>
      </c>
      <c r="AC29" s="108"/>
      <c r="AD29" s="84">
        <v>102</v>
      </c>
      <c r="AE29" s="84" t="s">
        <v>319</v>
      </c>
      <c r="AF29" s="84" t="s">
        <v>428</v>
      </c>
      <c r="AG29" s="108" t="s">
        <v>429</v>
      </c>
      <c r="AH29" s="84" t="s">
        <v>310</v>
      </c>
      <c r="AI29" s="108" t="s">
        <v>430</v>
      </c>
      <c r="AJ29" s="84">
        <v>520</v>
      </c>
      <c r="AK29" s="84">
        <v>520</v>
      </c>
      <c r="AL29" s="108" t="s">
        <v>431</v>
      </c>
      <c r="AM29" s="84">
        <v>27321.55</v>
      </c>
      <c r="AN29" s="112">
        <v>10118.450000000001</v>
      </c>
      <c r="AO29" s="112">
        <v>37440</v>
      </c>
      <c r="AP29" s="112">
        <v>14678.45</v>
      </c>
      <c r="AQ29" s="112">
        <v>1130.55</v>
      </c>
      <c r="AR29" s="112">
        <v>15809</v>
      </c>
      <c r="AS29" s="112">
        <v>0</v>
      </c>
      <c r="AT29" s="112">
        <v>0</v>
      </c>
      <c r="AU29" s="112">
        <v>0</v>
      </c>
      <c r="AV29" s="84">
        <v>72</v>
      </c>
      <c r="AW29" s="84"/>
      <c r="AX29" s="84" t="e">
        <v>#N/A</v>
      </c>
      <c r="AY29" s="108"/>
      <c r="AZ29" s="84"/>
      <c r="BA29" s="84"/>
      <c r="BB29" s="84" t="s">
        <v>313</v>
      </c>
      <c r="BC29" s="84"/>
      <c r="BD29" s="108"/>
      <c r="BE29" s="84">
        <v>0</v>
      </c>
      <c r="BF29" s="38" t="s">
        <v>425</v>
      </c>
      <c r="BG29" s="84" t="s">
        <v>432</v>
      </c>
      <c r="BH29" s="114" t="s">
        <v>433</v>
      </c>
      <c r="BI29" s="38" t="s">
        <v>110</v>
      </c>
      <c r="BJ29" s="85">
        <v>45987</v>
      </c>
      <c r="BK29" s="84"/>
      <c r="BL29" s="38" t="s">
        <v>114</v>
      </c>
      <c r="BM29" s="115" t="s">
        <v>119</v>
      </c>
      <c r="BN29" s="116" t="s">
        <v>200</v>
      </c>
      <c r="BO29" s="84"/>
      <c r="BP29" s="84"/>
      <c r="BQ29" s="117" t="s">
        <v>204</v>
      </c>
      <c r="BR29" s="118" t="s">
        <v>434</v>
      </c>
    </row>
    <row r="30" spans="1:70" s="113" customFormat="1" ht="15" customHeight="1" x14ac:dyDescent="0.3">
      <c r="A30" s="84">
        <v>26</v>
      </c>
      <c r="B30" s="38" t="s">
        <v>264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214108</v>
      </c>
      <c r="J30" s="38" t="s">
        <v>265</v>
      </c>
      <c r="K30" s="84">
        <v>214108</v>
      </c>
      <c r="L30" s="84" t="s">
        <v>266</v>
      </c>
      <c r="M30" s="38" t="s">
        <v>267</v>
      </c>
      <c r="N30" s="84">
        <v>488258</v>
      </c>
      <c r="O30" s="84" t="s">
        <v>268</v>
      </c>
      <c r="P30" s="84">
        <v>776877</v>
      </c>
      <c r="Q30" s="38" t="s">
        <v>276</v>
      </c>
      <c r="R30" s="38" t="s">
        <v>442</v>
      </c>
      <c r="S30" s="84" t="s">
        <v>301</v>
      </c>
      <c r="T30" s="84" t="s">
        <v>301</v>
      </c>
      <c r="U30" s="84" t="s">
        <v>272</v>
      </c>
      <c r="V30" s="84" t="s">
        <v>273</v>
      </c>
      <c r="W30" s="84">
        <v>0</v>
      </c>
      <c r="X30" s="38" t="s">
        <v>274</v>
      </c>
      <c r="Y30" s="84">
        <v>358955679</v>
      </c>
      <c r="Z30" s="38" t="s">
        <v>302</v>
      </c>
      <c r="AA30" s="108" t="s">
        <v>443</v>
      </c>
      <c r="AB30" s="84">
        <v>28000</v>
      </c>
      <c r="AC30" s="108" t="s">
        <v>306</v>
      </c>
      <c r="AD30" s="84">
        <v>75</v>
      </c>
      <c r="AE30" s="84" t="s">
        <v>444</v>
      </c>
      <c r="AF30" s="84" t="s">
        <v>320</v>
      </c>
      <c r="AG30" s="108" t="s">
        <v>321</v>
      </c>
      <c r="AH30" s="84" t="s">
        <v>310</v>
      </c>
      <c r="AI30" s="108" t="s">
        <v>445</v>
      </c>
      <c r="AJ30" s="84">
        <v>440</v>
      </c>
      <c r="AK30" s="84">
        <v>440</v>
      </c>
      <c r="AL30" s="108" t="s">
        <v>312</v>
      </c>
      <c r="AM30" s="84">
        <v>17943.16</v>
      </c>
      <c r="AN30" s="112">
        <v>4936.84</v>
      </c>
      <c r="AO30" s="112">
        <v>22880</v>
      </c>
      <c r="AP30" s="112">
        <v>10056.84</v>
      </c>
      <c r="AQ30" s="112">
        <v>611.16</v>
      </c>
      <c r="AR30" s="112">
        <v>10668</v>
      </c>
      <c r="AS30" s="112">
        <v>0</v>
      </c>
      <c r="AT30" s="112">
        <v>0</v>
      </c>
      <c r="AU30" s="112">
        <v>0</v>
      </c>
      <c r="AV30" s="84">
        <v>53</v>
      </c>
      <c r="AW30" s="84"/>
      <c r="AX30" s="84" t="e">
        <v>#N/A</v>
      </c>
      <c r="AY30" s="108"/>
      <c r="AZ30" s="84"/>
      <c r="BA30" s="84"/>
      <c r="BB30" s="84" t="s">
        <v>313</v>
      </c>
      <c r="BC30" s="84"/>
      <c r="BD30" s="108"/>
      <c r="BE30" s="84">
        <v>0</v>
      </c>
      <c r="BF30" s="38" t="s">
        <v>301</v>
      </c>
      <c r="BG30" s="84" t="s">
        <v>338</v>
      </c>
      <c r="BH30" s="114" t="s">
        <v>433</v>
      </c>
      <c r="BI30" s="38" t="s">
        <v>110</v>
      </c>
      <c r="BJ30" s="85">
        <v>45987</v>
      </c>
      <c r="BK30" s="84"/>
      <c r="BL30" s="38" t="s">
        <v>115</v>
      </c>
      <c r="BM30" s="115" t="s">
        <v>130</v>
      </c>
      <c r="BN30" s="116" t="s">
        <v>199</v>
      </c>
      <c r="BO30" s="84" t="s">
        <v>245</v>
      </c>
      <c r="BP30" s="84"/>
      <c r="BQ30" s="117" t="s">
        <v>201</v>
      </c>
      <c r="BR30" s="118" t="s">
        <v>440</v>
      </c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2025-12-14T02:59:57Z</dcterms:modified>
</cp:coreProperties>
</file>