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7598C4C4-79AF-40CD-A523-BCB8A9D213B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<sst xmlns="http://schemas.openxmlformats.org/spreadsheetml/2006/main" count="359" uniqueCount="305">
  <si>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</si>
  <si>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</si>
  <si>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</si>
  <si>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</si>
  <si>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</si>
  <si>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</si>
  <si>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</si>
  <si>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</si>
  <si>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</si>
  <si>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</si>
  <si>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</si>
  <si>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</si>
  <si>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</si>
  <si>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</si>
  <si>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</si>
  <si>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</si>
  <si>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</si>
  <si>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</si>
  <si>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</si>
  <si>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</si>
  <si>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</si>
  <si>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</si>
  <si>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</si>
  <si>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</si>
  <si>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</si>
  <si>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</si>
  <si>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</si>
  <si>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</si>
  <si>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</si>
  <si>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</si>
  <si>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</si>
  <si>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</si>
  <si>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</si>
  <si>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</si>
  <si>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</si>
  <si>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</si>
  <si>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</si>
  <si>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</si>
  <si>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</si>
  <si>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</si>
  <si>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</si>
  <si>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</si>
  <si>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</si>
  <si>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</si>
  <si>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</si>
  <si>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</si>
  <si>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</si>
  <si>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</si>
  <si>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</si>
  <si>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</si>
  <si>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</si>
  <si>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</si>
  <si>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</si>
  <si>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</si>
  <si>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</si>
  <si>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</si>
  <si>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</si>
  <si>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</si>
  <si>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</si>
  <si>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</si>
  <si>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</si>
  <si>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</si>
  <si>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</si>
  <si>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</si>
  <si>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</si>
  <si>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</si>
  <si>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</si>
  <si>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</si>
  <si>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</si>
  <si>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</si>
  <si>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</si>
  <si>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</si>
  <si>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</si>
  <si>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</si>
  <si>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</si>
  <si>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</si>
  <si>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</si>
  <si>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</si>
  <si>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</si>
  <si>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</si>
  <si>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</si>
  <si>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</si>
  <si>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</si>
  <si>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</si>
  <si>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</si>
  <si>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</si>
  <si>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</si>
  <si>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</si>
  <si>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</si>
  <si>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</si>
  <si>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</si>
  <si>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</si>
  <si>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</si>
  <si>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</si>
  <si>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</si>
  <si>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</si>
  <si>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</si>
  <si>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</si>
  <si>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</si>
  <si>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</si>
  <si>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</si>
  <si>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</si>
  <si>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</si>
  <si>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</si>
  <si>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</si>
  <si>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</si>
  <si>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</si>
  <si>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</si>
  <si>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</si>
  <si>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</si>
  <si>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</si>
  <si>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</si>
  <si>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</si>
  <si>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</si>
  <si>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</si>
  <si>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</si>
  <si>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</si>
  <si>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</si>
  <si>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</si>
  <si>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</si>
  <si>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</si>
  <si>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</si>
  <si>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</si>
  <si>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</si>
  <si>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</si>
  <si>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</si>
  <si>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</si>
  <si>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</si>
  <si>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</si>
  <si>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</si>
  <si>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</si>
  <si>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</si>
  <si>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</si>
  <si>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</si>
  <si>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</si>
  <si>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</si>
  <si>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</si>
  <si>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</si>
  <si>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</si>
  <si>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</si>
  <si>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</si>
  <si>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</si>
  <si>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</si>
  <si>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</si>
  <si>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</si>
  <si>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</si>
  <si>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</si>
  <si>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</si>
  <si>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</si>
  <si>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</si>
  <si>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</si>
  <si>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</si>
  <si>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</si>
  <si>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</si>
  <si>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</si>
  <si>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</si>
  <si>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</si>
  <si>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</si>
  <si>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</si>
  <si>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</si>
  <si>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</si>
  <si>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</si>
  <si>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</si>
  <si>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</si>
  <si>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</si>
  <si>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</si>
  <si>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</si>
  <si>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</si>
  <si>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</si>
  <si>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</si>
  <si>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</si>
  <si>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</si>
  <si>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</si>
  <si>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</si>
  <si>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</si>
  <si>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</si>
  <si>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</si>
  <si>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</si>
  <si>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</si>
  <si>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</si>
  <si>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</si>
  <si>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</si>
  <si>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</si>
  <si>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</si>
  <si>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</si>
  <si>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</si>
  <si>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</si>
  <si>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</si>
  <si>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</si>
  <si>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</si>
  <si>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</si>
  <si>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</si>
  <si>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</si>
  <si>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</si>
  <si>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</si>
  <si>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</si>
  <si>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</si>
  <si>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</si>
  <si>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</si>
  <si>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</si>
  <si>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</si>
  <si>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</si>
  <si>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</si>
  <si>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</si>
  <si>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</si>
  <si>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</si>
  <si>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</si>
  <si>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</si>
  <si>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</si>
  <si>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</si>
  <si>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</si>
  <si>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</si>
  <si>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</si>
  <si>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</si>
  <si>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</si>
  <si>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</si>
  <si>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</si>
  <si>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</si>
  <si>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</si>
  <si>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</si>
  <si>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</si>
  <si>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</si>
  <si>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</si>
  <si>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</si>
  <si>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</si>
  <si>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</si>
  <si>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</si>
  <si>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</si>
  <si>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</si>
  <si>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</si>
  <si>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</si>
  <si>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</si>
  <si>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</si>
  <si>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</si>
  <si>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</si>
  <si>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</si>
  <si>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</si>
  <si>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</si>
  <si>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</si>
  <si>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</si>
  <si>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</si>
  <si>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</si>
  <si>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</si>
  <si>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</si>
  <si>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</si>
  <si>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</si>
  <si>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</si>
  <si>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</si>
  <si>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BH3933</t>
  </si>
  <si>
    <t>Aliganj 2</t>
  </si>
  <si>
    <t>Aliganj</t>
  </si>
  <si>
    <t>Lakhisarai</t>
  </si>
  <si>
    <t>Patna</t>
  </si>
  <si>
    <t>Bihar-2</t>
  </si>
  <si>
    <t>North</t>
  </si>
  <si>
    <t>Aliganj-2</t>
  </si>
  <si>
    <t>Kawakol</t>
  </si>
  <si>
    <t>SF0073592</t>
  </si>
  <si>
    <t>Nirmal Kumar</t>
  </si>
  <si>
    <t>698488</t>
  </si>
  <si>
    <t>1195663</t>
  </si>
  <si>
    <t>Chetana</t>
  </si>
  <si>
    <t>SID951375836884</t>
  </si>
  <si>
    <t>BC</t>
  </si>
  <si>
    <t>MUSLIM</t>
  </si>
  <si>
    <t>Agriculture &amp; Farming</t>
  </si>
  <si>
    <t>ISHRAT KHATUN</t>
  </si>
  <si>
    <t>24-May-2023</t>
  </si>
  <si>
    <t>Mon</t>
  </si>
  <si>
    <t>3</t>
  </si>
  <si>
    <t>5.65 Yrs</t>
  </si>
  <si>
    <t>18 Jan 2021</t>
  </si>
  <si>
    <t>&gt; 4 to 6 Years</t>
  </si>
  <si>
    <t>06-Jul-2023</t>
  </si>
  <si>
    <t>26-Jun-2025</t>
  </si>
  <si>
    <t>Open</t>
  </si>
  <si>
    <t>31-Mar-2025</t>
  </si>
  <si>
    <t>8539040067</t>
  </si>
  <si>
    <t>Boby Kumar/ Sf0098065</t>
  </si>
  <si>
    <t>Rishishant Kumar</t>
  </si>
  <si>
    <t>SF0065955</t>
  </si>
  <si>
    <t>LO</t>
  </si>
  <si>
    <t>FIR Not Filled</t>
  </si>
  <si>
    <t>CSS</t>
  </si>
  <si>
    <t>Umesh Kumar/SF0032596</t>
  </si>
  <si>
    <t>Shashank Verma/SF0078743</t>
  </si>
  <si>
    <t>Vivek Singh/SF0090494</t>
  </si>
  <si>
    <t>Saket Nath Thakur/Sf0062081</t>
  </si>
  <si>
    <t>Terminated</t>
  </si>
  <si>
    <t>Completed-Report Submitted</t>
  </si>
  <si>
    <t>Dual Staff</t>
  </si>
  <si>
    <t>Available &amp; Updated</t>
  </si>
  <si>
    <t>G1</t>
  </si>
  <si>
    <t>Kanhay Kumar</t>
  </si>
  <si>
    <t>SF0044842</t>
  </si>
  <si>
    <t>BM</t>
  </si>
  <si>
    <t>G2</t>
  </si>
  <si>
    <t>Pravesh Kumar</t>
  </si>
  <si>
    <t>SF0049751</t>
  </si>
  <si>
    <t>BQM</t>
  </si>
  <si>
    <t>Staff Rishishant Kumar, EMP ID :- SF0065955, collected total EMI amount Rs. 6800/- on dated :- 08-04-2024 and 06-07-2024 which is not posted in FIMO account.
Kanhaiya Kumar, EMP ID :- SF0044842 also collected the EMI amount Rs.3400/- on dated :- 06-04-25 and this amount given to staff Ajay Kumar but Ajay Kumar kept this EMI amount Rs. 3400/- in his pocket so this amount is not reflecting in FIMO, but amount Rs. 3400/- has been recovered on dated :- 10-11-25.</t>
  </si>
  <si>
    <t>Staff Rishishant Kumar, EMP ID :- SF0065955 collected the EMI amount Rs. 3400/- on dated :- 08-04-2024 but this amount is not reflecting in FIMO account.</t>
  </si>
  <si>
    <t>Staff Rishishant Kumar, EMP ID :- SF0065955 collected the EMI amount Rs. 3400/- on dated :- 06-07-2024 but this amount is not reflecting in FIMO account.</t>
  </si>
  <si>
    <t>Borrower complain to CSS that she paid EMI but showing OD,After verification it identify that Staff Rishishant Kumar, EMP ID :- SF0065955, collected EMI amount of Total Rs. 6800/- but this amount is not posted in FIMO account.</t>
  </si>
  <si>
    <t>FN25-26-02850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</si>
</sst>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BH3933</v>
      </c>
      <c r="D5" s="63" t="str">
        <f>IF('Physical Cash at Safe'!D28="Yes", 'Physical Cash at Safe'!A4, 'Borrower Wise Details'!C5)</f>
        <v>Aliganj-2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45947</v>
      </c>
      <c r="H5" s="107" t="s">
        <v>283</v>
      </c>
      <c r="I5" s="61">
        <v>45971</v>
      </c>
      <c r="J5" s="74" t="str">
        <f>IF('Physical Cash at Safe'!D28="Yes",'Physical Cash at Safe'!E28,IF('Borrower Wise Details'!D5&lt;&gt;"",'Borrower Wise Details'!D5,""))</f>
        <v>FN25-26-02850</v>
      </c>
      <c r="K5" s="81">
        <v>1</v>
      </c>
      <c r="L5" s="82">
        <v>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287</v>
      </c>
      <c r="R5" s="75" t="str">
        <f>IF('Physical Cash at Safe'!$D$28="Yes", 'Physical Cash at Safe'!$A$28, IF('Borrower Wise Details'!F5&lt;&gt;"", 'Borrower Wise Details'!F5, ""))</f>
        <v>Rishishant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SF0065955</v>
      </c>
      <c r="U5" s="77" t="s">
        <v>288</v>
      </c>
      <c r="V5" s="61">
        <v>45570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289</v>
      </c>
      <c r="Z5" s="61">
        <v>45971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303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BH3933</v>
      </c>
      <c r="C5" s="50" t="str">
        <f>IF('Fraud Investigation Report'!D5="", "", 'Fraud Investigation Report'!D5)</f>
        <v>Aliganj-2</v>
      </c>
      <c r="D5" s="68" t="str">
        <f>IF(OR('Fraud Investigation Report'!R5="", 'Fraud Investigation Report'!R5=0), "", 'Fraud Investigation Report'!R5)</f>
        <v>Rishishant Kumar</v>
      </c>
      <c r="E5" s="68" t="str">
        <f>IF(OR('Fraud Investigation Report'!T5="", 'Fraud Investigation Report'!T5=0), "", 'Fraud Investigation Report'!T5)</f>
        <v>SF0065955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FN25-26-02850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6800</v>
      </c>
      <c r="Q5" s="49"/>
      <c r="R5" s="84" t="s">
        <v>282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6.77734375" customWidth="1"/>
    <col min="2" max="2" width="20.88671875" customWidth="1"/>
    <col min="3" max="3" width="25.88671875" customWidth="1"/>
    <col min="4" max="4" width="21.77734375" customWidth="1"/>
    <col min="5" max="5" width="23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45971</v>
      </c>
      <c r="C6" s="18">
        <v>45970</v>
      </c>
      <c r="D6" s="18">
        <v>45971</v>
      </c>
      <c r="E6" s="19">
        <v>0.66666666666666663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192</v>
      </c>
      <c r="C11" s="23">
        <f>B11*A11</f>
        <v>96000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84</v>
      </c>
      <c r="C12" s="23">
        <f>B12*A12</f>
        <v>16800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114128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114128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25219</v>
      </c>
      <c r="D21" s="33" t="s">
        <v>89</v>
      </c>
      <c r="E21" s="34">
        <v>139347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290</v>
      </c>
      <c r="C32" s="37" t="s">
        <v>82</v>
      </c>
      <c r="D32" s="138" t="s">
        <v>291</v>
      </c>
      <c r="E32" s="139"/>
    </row>
    <row r="33" spans="1:5" ht="18" customHeight="1" x14ac:dyDescent="0.3">
      <c r="A33" s="37" t="s">
        <v>83</v>
      </c>
      <c r="B33" s="106" t="s">
        <v>292</v>
      </c>
      <c r="C33" s="39" t="s">
        <v>84</v>
      </c>
      <c r="D33" s="132" t="s">
        <v>296</v>
      </c>
      <c r="E33" s="133"/>
    </row>
    <row r="34" spans="1:5" ht="27.6" x14ac:dyDescent="0.3">
      <c r="A34" s="39" t="s">
        <v>221</v>
      </c>
      <c r="B34" s="38" t="s">
        <v>293</v>
      </c>
      <c r="C34" s="39" t="s">
        <v>222</v>
      </c>
      <c r="D34" s="134" t="s">
        <v>297</v>
      </c>
      <c r="E34" s="135"/>
    </row>
    <row r="35" spans="1:5" ht="27.6" x14ac:dyDescent="0.3">
      <c r="A35" s="39" t="s">
        <v>223</v>
      </c>
      <c r="B35" s="38" t="s">
        <v>294</v>
      </c>
      <c r="C35" s="39" t="s">
        <v>225</v>
      </c>
      <c r="D35" s="134" t="s">
        <v>298</v>
      </c>
      <c r="E35" s="135"/>
    </row>
    <row r="36" spans="1:5" ht="25.5" customHeight="1" x14ac:dyDescent="0.3">
      <c r="A36" s="39" t="s">
        <v>224</v>
      </c>
      <c r="B36" s="38" t="s">
        <v>295</v>
      </c>
      <c r="C36" s="39" t="s">
        <v>226</v>
      </c>
      <c r="D36" s="136" t="s">
        <v>299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9" zoomScaleNormal="79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BH3933</v>
      </c>
      <c r="C5" s="119" t="str">
        <f>IF('Loan Outstanding Report'!$H$5="", "", 'Loan Outstanding Report'!$H$5)</f>
        <v>Aliganj-2</v>
      </c>
      <c r="D5" s="130" t="s">
        <v>304</v>
      </c>
      <c r="E5" s="65">
        <v>45971</v>
      </c>
      <c r="F5" s="38" t="s">
        <v>279</v>
      </c>
      <c r="G5" s="49" t="s">
        <v>280</v>
      </c>
      <c r="H5" s="49" t="s">
        <v>281</v>
      </c>
      <c r="I5" s="120" t="s">
        <v>259</v>
      </c>
      <c r="J5" s="120" t="s">
        <v>262</v>
      </c>
      <c r="K5" s="120" t="s">
        <v>266</v>
      </c>
      <c r="L5" s="11">
        <v>351661713</v>
      </c>
      <c r="M5" s="65" t="s">
        <v>267</v>
      </c>
      <c r="N5" s="124">
        <v>63000</v>
      </c>
      <c r="O5" s="124">
        <v>3400</v>
      </c>
      <c r="P5" s="121" t="s">
        <v>139</v>
      </c>
      <c r="Q5" s="80">
        <v>45390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203</v>
      </c>
      <c r="W5" s="122" t="s">
        <v>301</v>
      </c>
    </row>
    <row r="6" spans="1:23" ht="25.05" customHeight="1" x14ac:dyDescent="0.3">
      <c r="A6" s="64">
        <v>2</v>
      </c>
      <c r="B6" s="60" t="str">
        <f>IF(J6&lt;&gt;"", $B$5, "")</f>
        <v>BH3933</v>
      </c>
      <c r="C6" s="119" t="str">
        <f>IF(J6&lt;&gt;"", $C$5, "")</f>
        <v>Aliganj-2</v>
      </c>
      <c r="D6" s="41" t="str">
        <f>IF(J6&lt;&gt;"", $D$5, "")</f>
        <v>FN25-26-02850</v>
      </c>
      <c r="E6" s="65">
        <v>45971</v>
      </c>
      <c r="F6" s="38" t="str">
        <f>IF(J6&lt;&gt;"", $F$5, "")</f>
        <v>Rishishant Kumar</v>
      </c>
      <c r="G6" s="49" t="str">
        <f>IF(J6&lt;&gt;"", $G$5, "")</f>
        <v>SF0065955</v>
      </c>
      <c r="H6" s="49" t="str">
        <f>IF(J6&lt;&gt;"", $H$5, "")</f>
        <v>LO</v>
      </c>
      <c r="I6" s="120" t="s">
        <v>259</v>
      </c>
      <c r="J6" s="120" t="s">
        <v>262</v>
      </c>
      <c r="K6" s="120" t="s">
        <v>266</v>
      </c>
      <c r="L6" s="11">
        <v>351661713</v>
      </c>
      <c r="M6" s="65" t="s">
        <v>267</v>
      </c>
      <c r="N6" s="124">
        <v>63000</v>
      </c>
      <c r="O6" s="124">
        <v>3400</v>
      </c>
      <c r="P6" s="121" t="s">
        <v>139</v>
      </c>
      <c r="Q6" s="80">
        <v>45479</v>
      </c>
      <c r="R6" s="124">
        <v>3400</v>
      </c>
      <c r="S6" s="124">
        <v>0</v>
      </c>
      <c r="T6" s="124">
        <v>0</v>
      </c>
      <c r="U6" s="125">
        <f t="shared" ref="U6:U69" si="1">IF(AND(ISBLANK(R6),ISBLANK(S6),ISBLANK(T6)),"",R6-(S6+T6))</f>
        <v>3400</v>
      </c>
      <c r="V6" s="117" t="s">
        <v>203</v>
      </c>
      <c r="W6" s="122" t="s">
        <v>302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255</v>
      </c>
      <c r="I5" s="84">
        <v>23187</v>
      </c>
      <c r="J5" s="38" t="s">
        <v>256</v>
      </c>
      <c r="K5" s="84">
        <v>23187</v>
      </c>
      <c r="L5" s="84" t="s">
        <v>257</v>
      </c>
      <c r="M5" s="38" t="s">
        <v>258</v>
      </c>
      <c r="N5" s="84">
        <v>33985</v>
      </c>
      <c r="O5" s="84" t="s">
        <v>259</v>
      </c>
      <c r="P5" s="84">
        <v>51532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351661713</v>
      </c>
      <c r="Z5" s="38" t="s">
        <v>266</v>
      </c>
      <c r="AA5" s="108" t="s">
        <v>267</v>
      </c>
      <c r="AB5" s="84">
        <v>63000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3400</v>
      </c>
      <c r="AK5" s="84">
        <v>3400</v>
      </c>
      <c r="AL5" s="108" t="s">
        <v>274</v>
      </c>
      <c r="AM5" s="84">
        <v>53202.68</v>
      </c>
      <c r="AN5" s="112">
        <v>18007.32</v>
      </c>
      <c r="AO5" s="112">
        <v>71210</v>
      </c>
      <c r="AP5" s="112">
        <v>9797.32</v>
      </c>
      <c r="AQ5" s="112">
        <v>402.68</v>
      </c>
      <c r="AR5" s="112">
        <v>10200</v>
      </c>
      <c r="AS5" s="112">
        <v>9797.32</v>
      </c>
      <c r="AT5" s="112">
        <v>402.68</v>
      </c>
      <c r="AU5" s="112">
        <v>10200</v>
      </c>
      <c r="AV5" s="84">
        <v>29</v>
      </c>
      <c r="AW5" s="84"/>
      <c r="AX5" s="84"/>
      <c r="AY5" s="108"/>
      <c r="AZ5" s="84"/>
      <c r="BA5" s="84"/>
      <c r="BB5" s="84" t="s">
        <v>275</v>
      </c>
      <c r="BC5" s="84" t="s">
        <v>145</v>
      </c>
      <c r="BD5" s="108" t="s">
        <v>276</v>
      </c>
      <c r="BE5" s="84">
        <v>63000</v>
      </c>
      <c r="BF5" s="38" t="s">
        <v>262</v>
      </c>
      <c r="BG5" s="84" t="s">
        <v>277</v>
      </c>
      <c r="BH5" s="114" t="s">
        <v>278</v>
      </c>
      <c r="BI5" s="38" t="s">
        <v>110</v>
      </c>
      <c r="BJ5" s="85">
        <v>45971</v>
      </c>
      <c r="BK5" s="84"/>
      <c r="BL5" s="38" t="s">
        <v>115</v>
      </c>
      <c r="BM5" s="115" t="s">
        <v>130</v>
      </c>
      <c r="BN5" s="116" t="s">
        <v>200</v>
      </c>
      <c r="BO5" s="84" t="s">
        <v>245</v>
      </c>
      <c r="BP5" s="84">
        <v>6800</v>
      </c>
      <c r="BQ5" s="117" t="s">
        <v>203</v>
      </c>
      <c r="BR5" s="129" t="s">
        <v>300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2025-11-10T12:00:06Z</cp:lastPrinted>
  <dcterms:created xsi:type="dcterms:W3CDTF">2023-04-07T11:05:50Z</dcterms:created>
  <dcterms:modified xsi:type="dcterms:W3CDTF">2025-11-11T04:55:38Z</dcterms:modified>
</cp:coreProperties>
</file>