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0324F365-D44E-4248-8138-40AF7F5CD02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<sst xmlns="http://schemas.openxmlformats.org/spreadsheetml/2006/main" count="346" uniqueCount="298">
  <si>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</si>
  <si>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</si>
  <si>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</si>
  <si>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</si>
  <si>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</si>
  <si>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</si>
  <si>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</si>
  <si>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</si>
  <si>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</si>
  <si>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</si>
  <si>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</si>
  <si>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</si>
  <si>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</si>
  <si>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</si>
  <si>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</si>
  <si>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</si>
  <si>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</si>
  <si>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</si>
  <si>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</si>
  <si>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</si>
  <si>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</si>
  <si>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</si>
  <si>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</si>
  <si>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</si>
  <si>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</si>
  <si>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</si>
  <si>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</si>
  <si>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</si>
  <si>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</si>
  <si>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</si>
  <si>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</si>
  <si>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</si>
  <si>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</si>
  <si>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</si>
  <si>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</si>
  <si>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</si>
  <si>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</si>
  <si>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</si>
  <si>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</si>
  <si>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</si>
  <si>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</si>
  <si>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</si>
  <si>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</si>
  <si>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</si>
  <si>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</si>
  <si>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</si>
  <si>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</si>
  <si>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</si>
  <si>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</si>
  <si>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</si>
  <si>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</si>
  <si>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</si>
  <si>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</si>
  <si>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</si>
  <si>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</si>
  <si>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</si>
  <si>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</si>
  <si>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</si>
  <si>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</si>
  <si>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</si>
  <si>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</si>
  <si>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</si>
  <si>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</si>
  <si>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</si>
  <si>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</si>
  <si>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</si>
  <si>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</si>
  <si>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</si>
  <si>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</si>
  <si>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</si>
  <si>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</si>
  <si>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</si>
  <si>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</si>
  <si>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</si>
  <si>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</si>
  <si>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</si>
  <si>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</si>
  <si>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</si>
  <si>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</si>
  <si>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</si>
  <si>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</si>
  <si>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</si>
  <si>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</si>
  <si>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</si>
  <si>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</si>
  <si>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</si>
  <si>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</si>
  <si>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</si>
  <si>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</si>
  <si>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</si>
  <si>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</si>
  <si>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</si>
  <si>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</si>
  <si>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</si>
  <si>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</si>
  <si>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</si>
  <si>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</si>
  <si>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</si>
  <si>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</si>
  <si>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</si>
  <si>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</si>
  <si>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</si>
  <si>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</si>
  <si>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</si>
  <si>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</si>
  <si>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</si>
  <si>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</si>
  <si>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</si>
  <si>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</si>
  <si>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</si>
  <si>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</si>
  <si>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</si>
  <si>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</si>
  <si>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</si>
  <si>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</si>
  <si>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</si>
  <si>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</si>
  <si>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</si>
  <si>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</si>
  <si>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</si>
  <si>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</si>
  <si>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</si>
  <si>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</si>
  <si>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</si>
  <si>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</si>
  <si>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</si>
  <si>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</si>
  <si>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</si>
  <si>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</si>
  <si>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</si>
  <si>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</si>
  <si>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</si>
  <si>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</si>
  <si>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</si>
  <si>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</si>
  <si>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</si>
  <si>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</si>
  <si>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</si>
  <si>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</si>
  <si>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</si>
  <si>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</si>
  <si>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</si>
  <si>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</si>
  <si>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</si>
  <si>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</si>
  <si>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</si>
  <si>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</si>
  <si>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</si>
  <si>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</si>
  <si>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</si>
  <si>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</si>
  <si>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</si>
  <si>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</si>
  <si>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</si>
  <si>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</si>
  <si>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</si>
  <si>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</si>
  <si>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</si>
  <si>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</si>
  <si>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</si>
  <si>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</si>
  <si>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</si>
  <si>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</si>
  <si>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</si>
  <si>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</si>
  <si>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</si>
  <si>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</si>
  <si>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</si>
  <si>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</si>
  <si>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</si>
  <si>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</si>
  <si>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</si>
  <si>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</si>
  <si>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</si>
  <si>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</si>
  <si>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</si>
  <si>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</si>
  <si>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</si>
  <si>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</si>
  <si>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</si>
  <si>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</si>
  <si>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</si>
  <si>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</si>
  <si>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</si>
  <si>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</si>
  <si>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</si>
  <si>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</si>
  <si>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</si>
  <si>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</si>
  <si>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</si>
  <si>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</si>
  <si>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</si>
  <si>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</si>
  <si>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</si>
  <si>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</si>
  <si>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</si>
  <si>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</si>
  <si>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</si>
  <si>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</si>
  <si>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</si>
  <si>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</si>
  <si>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</si>
  <si>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</si>
  <si>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</si>
  <si>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</si>
  <si>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</si>
  <si>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</si>
  <si>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</si>
  <si>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</si>
  <si>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</si>
  <si>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</si>
  <si>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</si>
  <si>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</si>
  <si>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</si>
  <si>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</si>
  <si>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</si>
  <si>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</si>
  <si>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</si>
  <si>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</si>
  <si>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</si>
  <si>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</si>
  <si>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</si>
  <si>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</si>
  <si>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</si>
  <si>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</si>
  <si>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</si>
  <si>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</si>
  <si>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</si>
  <si>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</si>
  <si>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</si>
  <si>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</si>
  <si>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</si>
  <si>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</si>
  <si>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</si>
  <si>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</si>
  <si>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</si>
  <si>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</si>
  <si>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</si>
  <si>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</si>
  <si>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</si>
  <si>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</si>
  <si>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</si>
  <si>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</si>
  <si>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</si>
  <si>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</si>
  <si>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</si>
  <si>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</si>
  <si>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</si>
  <si>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</si>
  <si>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</si>
  <si>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Siwan</t>
  </si>
  <si>
    <t>Kesariya</t>
  </si>
  <si>
    <t>BH3958</t>
  </si>
  <si>
    <t>Kesariya 2</t>
  </si>
  <si>
    <t>Derwa</t>
  </si>
  <si>
    <t>SF0093234</t>
  </si>
  <si>
    <t>Rampukar Yadav</t>
  </si>
  <si>
    <t>524821</t>
  </si>
  <si>
    <t>Sathi</t>
  </si>
  <si>
    <t>Chetana</t>
  </si>
  <si>
    <t>SID951374294666</t>
  </si>
  <si>
    <t>BC</t>
  </si>
  <si>
    <t>HINDU</t>
  </si>
  <si>
    <t>Animal Husbandry &amp; Poultry</t>
  </si>
  <si>
    <t>SAYADA KHATUN</t>
  </si>
  <si>
    <t>14-Jun-2023</t>
  </si>
  <si>
    <t>06</t>
  </si>
  <si>
    <t>3</t>
  </si>
  <si>
    <t>7.04 Yrs</t>
  </si>
  <si>
    <t>30 Nov 2019</t>
  </si>
  <si>
    <t>&gt; 6 to 10 Years</t>
  </si>
  <si>
    <t>06-Aug-2023</t>
  </si>
  <si>
    <t>06-Jul-2025</t>
  </si>
  <si>
    <t>7483957472</t>
  </si>
  <si>
    <t>Satyam Kumar/SF0079688</t>
  </si>
  <si>
    <t>Dual Staff</t>
  </si>
  <si>
    <t>G-1</t>
  </si>
  <si>
    <t>Available &amp; Updated</t>
  </si>
  <si>
    <t>G-2</t>
  </si>
  <si>
    <t>Vishal Kumar</t>
  </si>
  <si>
    <t>SF0073261</t>
  </si>
  <si>
    <t>Credit Assistant</t>
  </si>
  <si>
    <t>Ranjit Kumar</t>
  </si>
  <si>
    <t>SF0072499</t>
  </si>
  <si>
    <t>BM</t>
  </si>
  <si>
    <t>CSS</t>
  </si>
  <si>
    <t>Manoj Kumar Chaurasiya/SF0033255</t>
  </si>
  <si>
    <t>Ranjit Kumar/SF0090200</t>
  </si>
  <si>
    <t>Rakesh Kumar Singh/SF0007606</t>
  </si>
  <si>
    <t>Alok Kumar Raju/SF0091403</t>
  </si>
  <si>
    <t>Completed-Report Submitted</t>
  </si>
  <si>
    <t>Borrower Said That He Has Given The Money To Awakash sir.But the Leave sign Does Not Match Moment Register</t>
  </si>
  <si>
    <t>FN25-26-02854</t>
  </si>
  <si>
    <t>Awkash Kumar</t>
  </si>
  <si>
    <t>SF0086771</t>
  </si>
  <si>
    <t>Loan Officer</t>
  </si>
  <si>
    <t>As per loan card it is observed that LO Awkash kumar collected Rs. 3360/- from the borrower on 6-07-2024 but same was not accounted in the fIMO.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</si>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</sst>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P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BH3958</v>
      </c>
      <c r="D5" s="63" t="str">
        <f>IF('Physical Cash at Safe'!D28="Yes", 'Physical Cash at Safe'!A4, 'Borrower Wise Details'!C5)</f>
        <v>Kesariya 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45946</v>
      </c>
      <c r="H5" s="107" t="s">
        <v>285</v>
      </c>
      <c r="I5" s="61">
        <v>45971</v>
      </c>
      <c r="J5" s="74" t="str">
        <f>IF('Physical Cash at Safe'!D28="Yes",'Physical Cash at Safe'!E28,IF('Borrower Wise Details'!D5&lt;&gt;"",'Borrower Wise Details'!D5,""))</f>
        <v>FN25-26-02854</v>
      </c>
      <c r="K5" s="81">
        <v>1</v>
      </c>
      <c r="L5" s="82">
        <v>3360</v>
      </c>
      <c r="M5" s="82">
        <v>0</v>
      </c>
      <c r="N5" s="82" t="s">
        <v>286</v>
      </c>
      <c r="O5" s="82" t="s">
        <v>287</v>
      </c>
      <c r="P5" s="82" t="s">
        <v>288</v>
      </c>
      <c r="Q5" s="82" t="s">
        <v>289</v>
      </c>
      <c r="R5" s="75" t="str">
        <f>IF('Physical Cash at Safe'!$D$28="Yes", 'Physical Cash at Safe'!$A$28, IF('Borrower Wise Details'!F5&lt;&gt;"", 'Borrower Wise Details'!F5, ""))</f>
        <v>Awkash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SF0086771</v>
      </c>
      <c r="U5" s="77" t="s">
        <v>297</v>
      </c>
      <c r="V5" s="61">
        <v>45785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290</v>
      </c>
      <c r="Z5" s="61">
        <v>45979</v>
      </c>
      <c r="AA5" s="61">
        <v>45979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45980</v>
      </c>
      <c r="AH5" s="70" t="s">
        <v>296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BH3958</v>
      </c>
      <c r="C5" s="50" t="str">
        <f>IF('Fraud Investigation Report'!D5="", "", 'Fraud Investigation Report'!D5)</f>
        <v>Kesariya 2</v>
      </c>
      <c r="D5" s="68" t="str">
        <f>IF(OR('Fraud Investigation Report'!R5="", 'Fraud Investigation Report'!R5=0), "", 'Fraud Investigation Report'!R5)</f>
        <v>Awkash Kumar</v>
      </c>
      <c r="E5" s="68" t="str">
        <f>IF(OR('Fraud Investigation Report'!T5="", 'Fraud Investigation Report'!T5=0), "", 'Fraud Investigation Report'!T5)</f>
        <v>SF0086771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3360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6" sqref="E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45946</v>
      </c>
      <c r="C6" s="18">
        <v>45945</v>
      </c>
      <c r="D6" s="18">
        <v>45946</v>
      </c>
      <c r="E6" s="19">
        <v>0.27083333333333331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67</v>
      </c>
      <c r="C11" s="23">
        <f>B11*A11</f>
        <v>33500</v>
      </c>
      <c r="D11" s="25">
        <v>67</v>
      </c>
      <c r="E11" s="23">
        <f t="shared" ref="E11:E17" si="0">D11*A11</f>
        <v>33500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3</v>
      </c>
      <c r="C13" s="23">
        <f t="shared" ref="C13:C17" si="1">B13*A13</f>
        <v>300</v>
      </c>
      <c r="D13" s="25">
        <v>3</v>
      </c>
      <c r="E13" s="23">
        <f t="shared" si="0"/>
        <v>300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33800</v>
      </c>
      <c r="D19" s="30" t="s">
        <v>76</v>
      </c>
      <c r="E19" s="31">
        <f>SUM(E10:E18)</f>
        <v>33800</v>
      </c>
    </row>
    <row r="20" spans="1:5" ht="30" customHeight="1" x14ac:dyDescent="0.3">
      <c r="A20" s="159" t="s">
        <v>97</v>
      </c>
      <c r="B20" s="160"/>
      <c r="C20" s="32">
        <v>33800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275</v>
      </c>
      <c r="C32" s="37" t="s">
        <v>82</v>
      </c>
      <c r="D32" s="136" t="s">
        <v>277</v>
      </c>
      <c r="E32" s="137"/>
    </row>
    <row r="33" spans="1:5" ht="18" customHeight="1" x14ac:dyDescent="0.3">
      <c r="A33" s="37" t="s">
        <v>83</v>
      </c>
      <c r="B33" s="106" t="s">
        <v>278</v>
      </c>
      <c r="C33" s="39" t="s">
        <v>84</v>
      </c>
      <c r="D33" s="130" t="s">
        <v>276</v>
      </c>
      <c r="E33" s="131"/>
    </row>
    <row r="34" spans="1:5" ht="27.6" x14ac:dyDescent="0.3">
      <c r="A34" s="39" t="s">
        <v>220</v>
      </c>
      <c r="B34" s="38" t="s">
        <v>282</v>
      </c>
      <c r="C34" s="39" t="s">
        <v>221</v>
      </c>
      <c r="D34" s="132" t="s">
        <v>279</v>
      </c>
      <c r="E34" s="133"/>
    </row>
    <row r="35" spans="1:5" ht="27.6" x14ac:dyDescent="0.3">
      <c r="A35" s="39" t="s">
        <v>222</v>
      </c>
      <c r="B35" s="38" t="s">
        <v>283</v>
      </c>
      <c r="C35" s="39" t="s">
        <v>224</v>
      </c>
      <c r="D35" s="132" t="s">
        <v>280</v>
      </c>
      <c r="E35" s="133"/>
    </row>
    <row r="36" spans="1:5" ht="25.5" customHeight="1" x14ac:dyDescent="0.3">
      <c r="A36" s="39" t="s">
        <v>223</v>
      </c>
      <c r="B36" s="38" t="s">
        <v>284</v>
      </c>
      <c r="C36" s="39" t="s">
        <v>225</v>
      </c>
      <c r="D36" s="134" t="s">
        <v>281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BH3958</v>
      </c>
      <c r="C5" s="119" t="str">
        <f>IF('Loan Outstanding Report'!$H$5="", "", 'Loan Outstanding Report'!$H$5)</f>
        <v>Kesariya 2</v>
      </c>
      <c r="D5" s="41" t="s">
        <v>292</v>
      </c>
      <c r="E5" s="65">
        <v>45979</v>
      </c>
      <c r="F5" s="38" t="s">
        <v>293</v>
      </c>
      <c r="G5" s="49" t="s">
        <v>294</v>
      </c>
      <c r="H5" s="49" t="s">
        <v>295</v>
      </c>
      <c r="I5" s="120" t="s">
        <v>257</v>
      </c>
      <c r="J5" s="120" t="s">
        <v>260</v>
      </c>
      <c r="K5" s="120" t="s">
        <v>264</v>
      </c>
      <c r="L5" s="11">
        <v>351791036</v>
      </c>
      <c r="M5" s="65" t="s">
        <v>265</v>
      </c>
      <c r="N5" s="124">
        <v>63000</v>
      </c>
      <c r="O5" s="124">
        <v>3360</v>
      </c>
      <c r="P5" s="121" t="s">
        <v>139</v>
      </c>
      <c r="Q5" s="80">
        <v>45479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201</v>
      </c>
      <c r="W5" s="122" t="s">
        <v>296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AF5" activePane="bottomRight" state="frozen"/>
      <selection pane="topRight" activeCell="Q1" sqref="Q1"/>
      <selection pane="bottomLeft" activeCell="A5" sqref="A5"/>
      <selection pane="bottomRight" activeCell="AK5" sqref="AK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18693</v>
      </c>
      <c r="J5" s="38" t="s">
        <v>254</v>
      </c>
      <c r="K5" s="84">
        <v>18693</v>
      </c>
      <c r="L5" s="84" t="s">
        <v>255</v>
      </c>
      <c r="M5" s="38" t="s">
        <v>256</v>
      </c>
      <c r="N5" s="84">
        <v>26614</v>
      </c>
      <c r="O5" s="84" t="s">
        <v>257</v>
      </c>
      <c r="P5" s="84">
        <v>42397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351791036</v>
      </c>
      <c r="Z5" s="38" t="s">
        <v>264</v>
      </c>
      <c r="AA5" s="108" t="s">
        <v>265</v>
      </c>
      <c r="AB5" s="84">
        <v>63000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3360</v>
      </c>
      <c r="AK5" s="84">
        <v>3360</v>
      </c>
      <c r="AL5" s="108" t="s">
        <v>272</v>
      </c>
      <c r="AM5" s="84">
        <v>59640</v>
      </c>
      <c r="AN5" s="112">
        <v>19336</v>
      </c>
      <c r="AO5" s="112">
        <v>78976</v>
      </c>
      <c r="AP5" s="112">
        <v>3360</v>
      </c>
      <c r="AQ5" s="112">
        <v>0</v>
      </c>
      <c r="AR5" s="112">
        <v>3360</v>
      </c>
      <c r="AS5" s="112">
        <v>3360</v>
      </c>
      <c r="AT5" s="112">
        <v>0</v>
      </c>
      <c r="AU5" s="112">
        <v>3360</v>
      </c>
      <c r="AV5" s="84">
        <v>27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 t="s">
        <v>273</v>
      </c>
      <c r="BH5" s="114" t="s">
        <v>274</v>
      </c>
      <c r="BI5" s="38" t="s">
        <v>110</v>
      </c>
      <c r="BJ5" s="85">
        <v>45979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3360</v>
      </c>
      <c r="BQ5" s="117" t="s">
        <v>201</v>
      </c>
      <c r="BR5" s="118" t="s">
        <v>291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2025-11-19T08:30:28Z</dcterms:modified>
</cp:coreProperties>
</file>