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A0DFF1D7-2530-4E22-9670-CA4D3593A6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<sst xmlns="http://schemas.openxmlformats.org/spreadsheetml/2006/main" count="349" uniqueCount="300">
  <si>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</si>
  <si>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</si>
  <si>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</si>
  <si>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</si>
  <si>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</si>
  <si>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</si>
  <si>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</si>
  <si>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</si>
  <si>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</si>
  <si>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</si>
  <si>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</si>
  <si>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</si>
  <si>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</si>
  <si>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</si>
  <si>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</si>
  <si>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</si>
  <si>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</si>
  <si>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</si>
  <si>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</si>
  <si>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</si>
  <si>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</si>
  <si>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</si>
  <si>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</si>
  <si>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</si>
  <si>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</si>
  <si>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</si>
  <si>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</si>
  <si>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</si>
  <si>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</si>
  <si>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</si>
  <si>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</si>
  <si>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</si>
  <si>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</si>
  <si>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</si>
  <si>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</si>
  <si>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</si>
  <si>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</si>
  <si>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</si>
  <si>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</si>
  <si>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</si>
  <si>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</si>
  <si>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</si>
  <si>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</si>
  <si>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</si>
  <si>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</si>
  <si>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</si>
  <si>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</si>
  <si>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</si>
  <si>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</si>
  <si>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</si>
  <si>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</si>
  <si>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</si>
  <si>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</si>
  <si>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</si>
  <si>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</si>
  <si>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</si>
  <si>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</si>
  <si>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</si>
  <si>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</si>
  <si>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</si>
  <si>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</si>
  <si>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</si>
  <si>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</si>
  <si>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</si>
  <si>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</si>
  <si>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</si>
  <si>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</si>
  <si>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</si>
  <si>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</si>
  <si>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</si>
  <si>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</si>
  <si>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</si>
  <si>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</si>
  <si>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</si>
  <si>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</si>
  <si>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</si>
  <si>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</si>
  <si>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</si>
  <si>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</si>
  <si>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</si>
  <si>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</si>
  <si>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</si>
  <si>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</si>
  <si>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</si>
  <si>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</si>
  <si>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</si>
  <si>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</si>
  <si>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</si>
  <si>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</si>
  <si>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</si>
  <si>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</si>
  <si>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</si>
  <si>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</si>
  <si>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</si>
  <si>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</si>
  <si>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</si>
  <si>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</si>
  <si>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</si>
  <si>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</si>
  <si>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</si>
  <si>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</si>
  <si>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</si>
  <si>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</si>
  <si>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</si>
  <si>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</si>
  <si>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</si>
  <si>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</si>
  <si>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</si>
  <si>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</si>
  <si>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</si>
  <si>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</si>
  <si>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</si>
  <si>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</si>
  <si>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</si>
  <si>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</si>
  <si>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</si>
  <si>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</si>
  <si>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</si>
  <si>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</si>
  <si>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</si>
  <si>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</si>
  <si>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</si>
  <si>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</si>
  <si>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</si>
  <si>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</si>
  <si>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</si>
  <si>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</si>
  <si>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</si>
  <si>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</si>
  <si>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</si>
  <si>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</si>
  <si>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</si>
  <si>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</si>
  <si>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</si>
  <si>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</si>
  <si>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</si>
  <si>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</si>
  <si>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</si>
  <si>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</si>
  <si>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</si>
  <si>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</si>
  <si>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</si>
  <si>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</si>
  <si>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</si>
  <si>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</si>
  <si>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</si>
  <si>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</si>
  <si>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</si>
  <si>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</si>
  <si>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</si>
  <si>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</si>
  <si>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</si>
  <si>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</si>
  <si>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</si>
  <si>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</si>
  <si>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</si>
  <si>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</si>
  <si>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</si>
  <si>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</si>
  <si>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</si>
  <si>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</si>
  <si>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</si>
  <si>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</si>
  <si>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</si>
  <si>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</si>
  <si>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</si>
  <si>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</si>
  <si>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</si>
  <si>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</si>
  <si>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</si>
  <si>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</si>
  <si>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</si>
  <si>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</si>
  <si>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</si>
  <si>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</si>
  <si>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</si>
  <si>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</si>
  <si>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</si>
  <si>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</si>
  <si>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</si>
  <si>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</si>
  <si>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</si>
  <si>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</si>
  <si>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</si>
  <si>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</si>
  <si>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</si>
  <si>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</si>
  <si>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</si>
  <si>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</si>
  <si>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</si>
  <si>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</si>
  <si>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</si>
  <si>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</si>
  <si>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</si>
  <si>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</si>
  <si>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</si>
  <si>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</si>
  <si>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</si>
  <si>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</si>
  <si>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</si>
  <si>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</si>
  <si>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</si>
  <si>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</si>
  <si>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</si>
  <si>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</si>
  <si>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</si>
  <si>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</si>
  <si>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</si>
  <si>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</si>
  <si>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</si>
  <si>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</si>
  <si>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</si>
  <si>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</si>
  <si>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</si>
  <si>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</si>
  <si>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</si>
  <si>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</si>
  <si>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</si>
  <si>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</si>
  <si>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</si>
  <si>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</si>
  <si>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</si>
  <si>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</si>
  <si>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</si>
  <si>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</si>
  <si>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</si>
  <si>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</si>
  <si>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</si>
  <si>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</si>
  <si>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</si>
  <si>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</si>
  <si>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</si>
  <si>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</si>
  <si>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</si>
  <si>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</si>
  <si>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</si>
  <si>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</si>
  <si>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</si>
  <si>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</si>
  <si>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</si>
  <si>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</si>
  <si>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</si>
  <si>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</si>
  <si>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</si>
  <si>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</si>
  <si>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</si>
  <si>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</si>
  <si>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</si>
  <si>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</si>
  <si>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</si>
  <si>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Lakhisarai</t>
  </si>
  <si>
    <t>Aliganj</t>
  </si>
  <si>
    <t>BH3933</t>
  </si>
  <si>
    <t>Aliganj-2</t>
  </si>
  <si>
    <t>BC</t>
  </si>
  <si>
    <t>Open</t>
  </si>
  <si>
    <t>BM</t>
  </si>
  <si>
    <t>Kanhay Kumar</t>
  </si>
  <si>
    <t>SF0044842</t>
  </si>
  <si>
    <t>Aliganj 2</t>
  </si>
  <si>
    <t>Dual Staff</t>
  </si>
  <si>
    <t>G1</t>
  </si>
  <si>
    <t>Available &amp; Updated</t>
  </si>
  <si>
    <t>G2</t>
  </si>
  <si>
    <t>Pravesh Kumar</t>
  </si>
  <si>
    <t>SF0049751</t>
  </si>
  <si>
    <t>BQM</t>
  </si>
  <si>
    <t>FIR Not Filled</t>
  </si>
  <si>
    <t>CSS</t>
  </si>
  <si>
    <t>Umesh Kumar/SF0032596</t>
  </si>
  <si>
    <t>Shashank Verma/SF0078743</t>
  </si>
  <si>
    <t>Vivek Singh/SF0090494</t>
  </si>
  <si>
    <t>Saket Nath Thakur/Sf0062081</t>
  </si>
  <si>
    <t>Completed-Report Submitted</t>
  </si>
  <si>
    <t>Sokhodewara</t>
  </si>
  <si>
    <t>SF0086033</t>
  </si>
  <si>
    <t>Ritu Rajan Bharti</t>
  </si>
  <si>
    <t>630893 C1</t>
  </si>
  <si>
    <t>shiv pur C1 G2</t>
  </si>
  <si>
    <t>Unnati</t>
  </si>
  <si>
    <t>SSF5867789</t>
  </si>
  <si>
    <t>HINDU</t>
  </si>
  <si>
    <t>Medical Shop</t>
  </si>
  <si>
    <t>INDU KUMARI</t>
  </si>
  <si>
    <t>01-Oct-2024</t>
  </si>
  <si>
    <t>Fri</t>
  </si>
  <si>
    <t>IL-1</t>
  </si>
  <si>
    <t>1.64 Yrs</t>
  </si>
  <si>
    <t>22 Mar 2024</t>
  </si>
  <si>
    <t>&lt;= 2 Years</t>
  </si>
  <si>
    <t>01-Nov-2024</t>
  </si>
  <si>
    <t>30-Mar-2025</t>
  </si>
  <si>
    <t>9973281826</t>
  </si>
  <si>
    <t>Boby Kumar/SF0098065</t>
  </si>
  <si>
    <t>Credit Assistant</t>
  </si>
  <si>
    <t>SF0065955</t>
  </si>
  <si>
    <t>Rishisant Kumar</t>
  </si>
  <si>
    <t>As per Borrower Staff Rishishant Kumar/SF0065955 Recollected the Loan amount on dated 02/10/2024 and repay EMI on monthly basis.</t>
  </si>
  <si>
    <t>Terminated</t>
  </si>
  <si>
    <t>FN25-26-02863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</si>
</sst>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45952</v>
      </c>
      <c r="H5" s="107" t="s">
        <v>268</v>
      </c>
      <c r="I5" s="61">
        <v>45972</v>
      </c>
      <c r="J5" s="74" t="str">
        <f>IF('Physical Cash at Safe'!D28="Yes",'Physical Cash at Safe'!E28,IF('Borrower Wise Details'!D5&lt;&gt;"",'Borrower Wise Details'!D5,""))</f>
        <v>FN25-26-02863</v>
      </c>
      <c r="K5" s="81">
        <v>1</v>
      </c>
      <c r="L5" s="82">
        <v>26180</v>
      </c>
      <c r="M5" s="82">
        <v>10050</v>
      </c>
      <c r="N5" s="82" t="s">
        <v>269</v>
      </c>
      <c r="O5" s="82" t="s">
        <v>270</v>
      </c>
      <c r="P5" s="82" t="s">
        <v>271</v>
      </c>
      <c r="Q5" s="82" t="s">
        <v>272</v>
      </c>
      <c r="R5" s="75" t="str">
        <f>IF('Physical Cash at Safe'!$D$28="Yes", 'Physical Cash at Safe'!$A$28, IF('Borrower Wise Details'!F5&lt;&gt;"", 'Borrower Wise Details'!F5, ""))</f>
        <v>Rishisant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SF0065955</v>
      </c>
      <c r="U5" s="77" t="s">
        <v>298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Disbursed Amount Recollected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273</v>
      </c>
      <c r="Z5" s="61">
        <v>45971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26180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10050</v>
      </c>
      <c r="AE5" s="126">
        <f>IF(AND(AC5="", AD5=""), "", IF(AD5="", AC5, AC5 - IF(ISNUMBER(AD5), AD5, 0)))</f>
        <v>16130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45973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Rishisant Kumar</v>
      </c>
      <c r="E5" s="68" t="str">
        <f>IF(OR('Fraud Investigation Report'!T5="", 'Fraud Investigation Report'!T5=0), "", 'Fraud Investigation Report'!T5)</f>
        <v>SF0065955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26180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26180</v>
      </c>
      <c r="O5" s="69">
        <f>IF('Fraud Investigation Report'!AD5="", "", 'Fraud Investigation Report'!AD5)</f>
        <v>10050</v>
      </c>
      <c r="P5" s="126">
        <f>IF(AND(N5="", O5=""), "", IF(O5="", N5, N5 - IF(ISNUMBER(O5), O5, 0)))</f>
        <v>16130</v>
      </c>
      <c r="Q5" s="49"/>
      <c r="R5" s="84" t="s">
        <v>267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259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45971</v>
      </c>
      <c r="C6" s="18">
        <v>45970</v>
      </c>
      <c r="D6" s="18">
        <v>45971</v>
      </c>
      <c r="E6" s="19">
        <v>0.66666666666666663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192</v>
      </c>
      <c r="C11" s="23">
        <f>B11*A11</f>
        <v>96000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84</v>
      </c>
      <c r="C12" s="23">
        <f>B12*A12</f>
        <v>16800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114128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>
        <v>0</v>
      </c>
    </row>
    <row r="21" spans="1:5" ht="30" customHeight="1" x14ac:dyDescent="0.3">
      <c r="A21" s="148" t="s">
        <v>88</v>
      </c>
      <c r="B21" s="149"/>
      <c r="C21" s="34">
        <v>25219</v>
      </c>
      <c r="D21" s="33" t="s">
        <v>89</v>
      </c>
      <c r="E21" s="34">
        <v>139347</v>
      </c>
    </row>
    <row r="22" spans="1:5" ht="30" customHeight="1" x14ac:dyDescent="0.3">
      <c r="A22" s="148" t="s">
        <v>77</v>
      </c>
      <c r="B22" s="149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7"/>
      <c r="B30" s="127"/>
      <c r="C30" s="128">
        <f>A30-B30</f>
        <v>0</v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260</v>
      </c>
      <c r="C32" s="37" t="s">
        <v>82</v>
      </c>
      <c r="D32" s="156" t="s">
        <v>262</v>
      </c>
      <c r="E32" s="157"/>
    </row>
    <row r="33" spans="1:5" ht="18" customHeight="1" x14ac:dyDescent="0.3">
      <c r="A33" s="37" t="s">
        <v>83</v>
      </c>
      <c r="B33" s="106" t="s">
        <v>261</v>
      </c>
      <c r="C33" s="39" t="s">
        <v>84</v>
      </c>
      <c r="D33" s="150" t="s">
        <v>263</v>
      </c>
      <c r="E33" s="151"/>
    </row>
    <row r="34" spans="1:5" ht="27.6" x14ac:dyDescent="0.3">
      <c r="A34" s="39" t="s">
        <v>220</v>
      </c>
      <c r="B34" s="38" t="s">
        <v>257</v>
      </c>
      <c r="C34" s="39" t="s">
        <v>221</v>
      </c>
      <c r="D34" s="152" t="s">
        <v>264</v>
      </c>
      <c r="E34" s="153"/>
    </row>
    <row r="35" spans="1:5" ht="27.6" x14ac:dyDescent="0.3">
      <c r="A35" s="39" t="s">
        <v>222</v>
      </c>
      <c r="B35" s="38" t="s">
        <v>258</v>
      </c>
      <c r="C35" s="39" t="s">
        <v>224</v>
      </c>
      <c r="D35" s="152" t="s">
        <v>265</v>
      </c>
      <c r="E35" s="153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54" t="s">
        <v>266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E5" sqref="E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9" t="str">
        <f>IF('Loan Outstanding Report'!$H$5="", "", 'Loan Outstanding Report'!$H$5)</f>
        <v>Aliganj-2</v>
      </c>
      <c r="D5" s="41" t="s">
        <v>299</v>
      </c>
      <c r="E5" s="65">
        <v>45972</v>
      </c>
      <c r="F5" s="38" t="s">
        <v>296</v>
      </c>
      <c r="G5" s="49" t="s">
        <v>295</v>
      </c>
      <c r="H5" s="49" t="s">
        <v>294</v>
      </c>
      <c r="I5" s="120" t="s">
        <v>277</v>
      </c>
      <c r="J5" s="120" t="s">
        <v>280</v>
      </c>
      <c r="K5" s="120" t="s">
        <v>283</v>
      </c>
      <c r="L5" s="11">
        <v>358427251</v>
      </c>
      <c r="M5" s="65" t="s">
        <v>284</v>
      </c>
      <c r="N5" s="124">
        <v>30000</v>
      </c>
      <c r="O5" s="124">
        <v>2010</v>
      </c>
      <c r="P5" s="121" t="s">
        <v>131</v>
      </c>
      <c r="Q5" s="80">
        <v>45567</v>
      </c>
      <c r="R5" s="124">
        <v>26180</v>
      </c>
      <c r="S5" s="124">
        <v>10050</v>
      </c>
      <c r="T5" s="124">
        <v>0</v>
      </c>
      <c r="U5" s="125">
        <f t="shared" ref="U5" si="0">IF(AND(ISBLANK(R5),ISBLANK(S5),ISBLANK(T5)),"",R5-(S5+T5))</f>
        <v>16130</v>
      </c>
      <c r="V5" s="117" t="s">
        <v>201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H4" zoomScaleNormal="100" workbookViewId="0">
      <selection activeCell="H5" sqref="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0">
        <v>45971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30">
        <v>45971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1">
        <v>0.66666666666666663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23228</v>
      </c>
      <c r="J5" s="38" t="s">
        <v>274</v>
      </c>
      <c r="K5" s="84">
        <v>23228</v>
      </c>
      <c r="L5" s="84" t="s">
        <v>275</v>
      </c>
      <c r="M5" s="38" t="s">
        <v>276</v>
      </c>
      <c r="N5" s="84">
        <v>322246</v>
      </c>
      <c r="O5" s="84" t="s">
        <v>277</v>
      </c>
      <c r="P5" s="84">
        <v>793012</v>
      </c>
      <c r="Q5" s="38" t="s">
        <v>278</v>
      </c>
      <c r="R5" s="38" t="s">
        <v>279</v>
      </c>
      <c r="S5" s="84" t="s">
        <v>280</v>
      </c>
      <c r="T5" s="84" t="s">
        <v>280</v>
      </c>
      <c r="U5" s="84" t="s">
        <v>254</v>
      </c>
      <c r="V5" s="84" t="s">
        <v>281</v>
      </c>
      <c r="W5" s="84">
        <v>0</v>
      </c>
      <c r="X5" s="38" t="s">
        <v>282</v>
      </c>
      <c r="Y5" s="84">
        <v>358427251</v>
      </c>
      <c r="Z5" s="38" t="s">
        <v>283</v>
      </c>
      <c r="AA5" s="108" t="s">
        <v>284</v>
      </c>
      <c r="AB5" s="84">
        <v>30000</v>
      </c>
      <c r="AC5" s="108" t="s">
        <v>285</v>
      </c>
      <c r="AD5" s="84">
        <v>18</v>
      </c>
      <c r="AE5" s="84" t="s">
        <v>286</v>
      </c>
      <c r="AF5" s="84" t="s">
        <v>287</v>
      </c>
      <c r="AG5" s="108" t="s">
        <v>288</v>
      </c>
      <c r="AH5" s="84" t="s">
        <v>289</v>
      </c>
      <c r="AI5" s="108" t="s">
        <v>290</v>
      </c>
      <c r="AJ5" s="84">
        <v>2010</v>
      </c>
      <c r="AK5" s="84">
        <v>2010</v>
      </c>
      <c r="AL5" s="108" t="s">
        <v>291</v>
      </c>
      <c r="AM5" s="84">
        <v>7146.47</v>
      </c>
      <c r="AN5" s="112">
        <v>2903.53</v>
      </c>
      <c r="AO5" s="112">
        <v>10050</v>
      </c>
      <c r="AP5" s="112">
        <v>22853.53</v>
      </c>
      <c r="AQ5" s="112">
        <v>3417.47</v>
      </c>
      <c r="AR5" s="112">
        <v>26271</v>
      </c>
      <c r="AS5" s="112">
        <v>13250.04</v>
      </c>
      <c r="AT5" s="112">
        <v>2829.96</v>
      </c>
      <c r="AU5" s="112">
        <v>16080</v>
      </c>
      <c r="AV5" s="84">
        <v>13</v>
      </c>
      <c r="AW5" s="84"/>
      <c r="AX5" s="84"/>
      <c r="AY5" s="108"/>
      <c r="AZ5" s="84"/>
      <c r="BA5" s="84"/>
      <c r="BB5" s="84" t="s">
        <v>255</v>
      </c>
      <c r="BC5" s="84"/>
      <c r="BD5" s="108"/>
      <c r="BE5" s="84">
        <v>0</v>
      </c>
      <c r="BF5" s="38" t="s">
        <v>280</v>
      </c>
      <c r="BG5" s="84" t="s">
        <v>292</v>
      </c>
      <c r="BH5" s="114" t="s">
        <v>293</v>
      </c>
      <c r="BI5" s="38" t="s">
        <v>111</v>
      </c>
      <c r="BJ5" s="85">
        <v>45972</v>
      </c>
      <c r="BK5" s="84"/>
      <c r="BL5" s="38"/>
      <c r="BM5" s="115" t="s">
        <v>119</v>
      </c>
      <c r="BN5" s="116" t="s">
        <v>199</v>
      </c>
      <c r="BO5" s="84" t="s">
        <v>244</v>
      </c>
      <c r="BP5" s="84">
        <v>26180</v>
      </c>
      <c r="BQ5" s="117" t="s">
        <v>201</v>
      </c>
      <c r="BR5" s="129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2025-11-12T03:19:55Z</dcterms:modified>
</cp:coreProperties>
</file>