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AD5FA82A-F35D-490F-9041-CE3F1207C58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<sst xmlns="http://schemas.openxmlformats.org/spreadsheetml/2006/main" count="350" uniqueCount="302">
  <si>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</si>
  <si>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</si>
  <si>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</si>
  <si>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</si>
  <si>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</si>
  <si>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</si>
  <si>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</si>
  <si>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</si>
  <si>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</si>
  <si>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</si>
  <si>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</si>
  <si>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</si>
  <si>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</si>
  <si>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</si>
  <si>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</si>
  <si>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</si>
  <si>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</si>
  <si>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</si>
  <si>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</si>
  <si>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</si>
  <si>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</si>
  <si>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</si>
  <si>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</si>
  <si>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</si>
  <si>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</si>
  <si>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</si>
  <si>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</si>
  <si>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</si>
  <si>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</si>
  <si>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</si>
  <si>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</si>
  <si>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</si>
  <si>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</si>
  <si>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</si>
  <si>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</si>
  <si>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</si>
  <si>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</si>
  <si>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</si>
  <si>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</si>
  <si>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</si>
  <si>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</si>
  <si>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</si>
  <si>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</si>
  <si>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</si>
  <si>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</si>
  <si>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</si>
  <si>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</si>
  <si>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</si>
  <si>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</si>
  <si>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</si>
  <si>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</si>
  <si>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</si>
  <si>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</si>
  <si>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</si>
  <si>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</si>
  <si>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</si>
  <si>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</si>
  <si>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</si>
  <si>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</si>
  <si>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</si>
  <si>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</si>
  <si>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</si>
  <si>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</si>
  <si>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</si>
  <si>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</si>
  <si>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</si>
  <si>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</si>
  <si>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</si>
  <si>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</si>
  <si>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</si>
  <si>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</si>
  <si>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</si>
  <si>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</si>
  <si>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</si>
  <si>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</si>
  <si>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</si>
  <si>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</si>
  <si>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</si>
  <si>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</si>
  <si>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</si>
  <si>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</si>
  <si>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</si>
  <si>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</si>
  <si>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</si>
  <si>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</si>
  <si>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</si>
  <si>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</si>
  <si>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</si>
  <si>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</si>
  <si>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</si>
  <si>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</si>
  <si>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</si>
  <si>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</si>
  <si>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</si>
  <si>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</si>
  <si>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</si>
  <si>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</si>
  <si>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</si>
  <si>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</si>
  <si>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</si>
  <si>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</si>
  <si>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</si>
  <si>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</si>
  <si>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</si>
  <si>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</si>
  <si>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</si>
  <si>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</si>
  <si>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</si>
  <si>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</si>
  <si>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</si>
  <si>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</si>
  <si>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</si>
  <si>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</si>
  <si>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</si>
  <si>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</si>
  <si>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</si>
  <si>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</si>
  <si>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</si>
  <si>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</si>
  <si>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</si>
  <si>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</si>
  <si>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</si>
  <si>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</si>
  <si>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</si>
  <si>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</si>
  <si>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</si>
  <si>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</si>
  <si>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</si>
  <si>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</si>
  <si>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</si>
  <si>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</si>
  <si>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</si>
  <si>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</si>
  <si>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</si>
  <si>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</si>
  <si>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</si>
  <si>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</si>
  <si>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</si>
  <si>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</si>
  <si>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</si>
  <si>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</si>
  <si>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</si>
  <si>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</si>
  <si>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</si>
  <si>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</si>
  <si>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</si>
  <si>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</si>
  <si>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</si>
  <si>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</si>
  <si>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</si>
  <si>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</si>
  <si>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</si>
  <si>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</si>
  <si>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</si>
  <si>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</si>
  <si>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</si>
  <si>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</si>
  <si>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</si>
  <si>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</si>
  <si>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</si>
  <si>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</si>
  <si>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</si>
  <si>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</si>
  <si>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</si>
  <si>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</si>
  <si>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</si>
  <si>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</si>
  <si>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</si>
  <si>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</si>
  <si>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</si>
  <si>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</si>
  <si>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</si>
  <si>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</si>
  <si>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</si>
  <si>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</si>
  <si>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</si>
  <si>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</si>
  <si>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</si>
  <si>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</si>
  <si>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</si>
  <si>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</si>
  <si>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</si>
  <si>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</si>
  <si>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</si>
  <si>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</si>
  <si>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</si>
  <si>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</si>
  <si>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</si>
  <si>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</si>
  <si>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</si>
  <si>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</si>
  <si>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</si>
  <si>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</si>
  <si>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</si>
  <si>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</si>
  <si>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</si>
  <si>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</si>
  <si>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</si>
  <si>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</si>
  <si>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</si>
  <si>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</si>
  <si>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</si>
  <si>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</si>
  <si>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</si>
  <si>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</si>
  <si>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</si>
  <si>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</si>
  <si>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</si>
  <si>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</si>
  <si>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</si>
  <si>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</si>
  <si>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</si>
  <si>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</si>
  <si>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</si>
  <si>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</si>
  <si>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</si>
  <si>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</si>
  <si>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</si>
  <si>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</si>
  <si>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</si>
  <si>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</si>
  <si>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</si>
  <si>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</si>
  <si>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</si>
  <si>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</si>
  <si>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</si>
  <si>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</si>
  <si>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</si>
  <si>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</si>
  <si>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</si>
  <si>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</si>
  <si>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</si>
  <si>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</si>
  <si>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</si>
  <si>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</si>
  <si>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</si>
  <si>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</si>
  <si>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</si>
  <si>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</si>
  <si>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</si>
  <si>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</si>
  <si>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</si>
  <si>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</si>
  <si>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</si>
  <si>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</si>
  <si>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</si>
  <si>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</si>
  <si>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</si>
  <si>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BH2986</t>
  </si>
  <si>
    <t>Obra</t>
  </si>
  <si>
    <t>Amba</t>
  </si>
  <si>
    <t>Aurangabad(BH)</t>
  </si>
  <si>
    <t>Gaya</t>
  </si>
  <si>
    <t>Bihar-2</t>
  </si>
  <si>
    <t>Dual Staff</t>
  </si>
  <si>
    <t>Available &amp; Updated</t>
  </si>
  <si>
    <t>North</t>
  </si>
  <si>
    <t>Daudnagar</t>
  </si>
  <si>
    <t>SF0085349</t>
  </si>
  <si>
    <t>Kundan Kumar</t>
  </si>
  <si>
    <t>692954</t>
  </si>
  <si>
    <t>692954 SITAL BIGHA1</t>
  </si>
  <si>
    <t>Chetana</t>
  </si>
  <si>
    <t>SSF3930483</t>
  </si>
  <si>
    <t>ST</t>
  </si>
  <si>
    <t>HINDU</t>
  </si>
  <si>
    <t>Agriculture &amp; Farming</t>
  </si>
  <si>
    <t>RINA DEVI</t>
  </si>
  <si>
    <t>22-May-2024</t>
  </si>
  <si>
    <t>05</t>
  </si>
  <si>
    <t>GL-2</t>
  </si>
  <si>
    <t>2.40 Yrs</t>
  </si>
  <si>
    <t>16 Jun 2023</t>
  </si>
  <si>
    <t>&gt; 2 to 4 Years</t>
  </si>
  <si>
    <t>05-Jul-2024</t>
  </si>
  <si>
    <t>15-Aug-2025</t>
  </si>
  <si>
    <t>Open</t>
  </si>
  <si>
    <t>7765972049</t>
  </si>
  <si>
    <t>Boby Kumar/SF0098065</t>
  </si>
  <si>
    <t>Amol Pathak</t>
  </si>
  <si>
    <t>LO</t>
  </si>
  <si>
    <t>Staff Amol Pathak collected preclosed amount Rs. 30000/- on dated :- 15-06-25 but only entry amount Rs. 10410/- on dated :- 26-06-25, 28-07-25 and 15-08-25  and rest amount Rs. 19590/- still pending.</t>
  </si>
  <si>
    <t>SF0084982</t>
  </si>
  <si>
    <t>Staff Amol Pathak EMP ID :- SF0084982, collected preclosed amount Rs. 30000/- on dated :- 15-06-25 but only entry amount Rs. 10410/- on dated :- 26-06-25, 28-07-25 and 15-08-25  and rest amount Rs. 19590/- still pending.</t>
  </si>
  <si>
    <t>L</t>
  </si>
  <si>
    <t>Chandan Kumar</t>
  </si>
  <si>
    <t>BM</t>
  </si>
  <si>
    <t>R</t>
  </si>
  <si>
    <t>SF0046791</t>
  </si>
  <si>
    <t>Javed Ansari</t>
  </si>
  <si>
    <t>SF0047897</t>
  </si>
  <si>
    <t>BQM</t>
  </si>
  <si>
    <t>FIR Not Filled</t>
  </si>
  <si>
    <t>Akash Kumar/SF0031337</t>
  </si>
  <si>
    <t>Ravi Kumar Ranjan/SF0072744</t>
  </si>
  <si>
    <t>Saket Nath Thakur/SF0062081</t>
  </si>
  <si>
    <t>Ravish Kumar/SF0077095</t>
  </si>
  <si>
    <t>Suspended-Not Working</t>
  </si>
  <si>
    <t>Completed-Report Submitted</t>
  </si>
  <si>
    <t>Staff Amol Pathak, EMP ID :- SF0084982, collected the preclosed amount Rs. 30000/- on dated :- 15-06-25, but only entry amount Rs. 10410/- reflecting in FIMO.
As per movement register the last working date of Amol Pathak was on dated :- 12-09-25.</t>
  </si>
  <si>
    <t>FN25-26-02865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</si>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</sst>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BH2986</v>
      </c>
      <c r="D5" s="63" t="str">
        <f>IF('Physical Cash at Safe'!D28="Yes", 'Physical Cash at Safe'!A4, 'Borrower Wise Details'!C5)</f>
        <v>Obra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45951</v>
      </c>
      <c r="H5" s="107" t="s">
        <v>301</v>
      </c>
      <c r="I5" s="61">
        <v>45972</v>
      </c>
      <c r="J5" s="74" t="str">
        <f>IF('Physical Cash at Safe'!D28="Yes",'Physical Cash at Safe'!E28,IF('Borrower Wise Details'!D5&lt;&gt;"",'Borrower Wise Details'!D5,""))</f>
        <v>FN25-26-02865</v>
      </c>
      <c r="K5" s="81">
        <v>1</v>
      </c>
      <c r="L5" s="82">
        <v>30000</v>
      </c>
      <c r="M5" s="82">
        <v>10410</v>
      </c>
      <c r="N5" s="82" t="s">
        <v>296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Amol Pathak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SF0084982</v>
      </c>
      <c r="U5" s="77" t="s">
        <v>297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45972</v>
      </c>
      <c r="AA5" s="61">
        <v>45972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10410</v>
      </c>
      <c r="AE5" s="126">
        <f>IF(AND(AC5="", AD5=""), "", IF(AD5="", AC5, AC5 - IF(ISNUMBER(AD5), AD5, 0)))</f>
        <v>19590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BH2986</v>
      </c>
      <c r="C5" s="50" t="str">
        <f>IF('Fraud Investigation Report'!D5="", "", 'Fraud Investigation Report'!D5)</f>
        <v>Obra</v>
      </c>
      <c r="D5" s="68" t="str">
        <f>IF(OR('Fraud Investigation Report'!R5="", 'Fraud Investigation Report'!R5=0), "", 'Fraud Investigation Report'!R5)</f>
        <v>Amol Pathak</v>
      </c>
      <c r="E5" s="68" t="str">
        <f>IF(OR('Fraud Investigation Report'!T5="", 'Fraud Investigation Report'!T5=0), "", 'Fraud Investigation Report'!T5)</f>
        <v>SF0084982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FN25-26-02865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30000</v>
      </c>
      <c r="O5" s="69">
        <f>IF('Fraud Investigation Report'!AD5="", "", 'Fraud Investigation Report'!AD5)</f>
        <v>10410</v>
      </c>
      <c r="P5" s="126">
        <f>IF(AND(N5="", O5=""), "", IF(O5="", N5, N5 - IF(ISNUMBER(O5), O5, 0)))</f>
        <v>19590</v>
      </c>
      <c r="Q5" s="49"/>
      <c r="R5" s="84" t="s">
        <v>292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"/>
  <cols>
    <col min="1" max="1" width="15.109375" customWidth="1"/>
    <col min="2" max="2" width="20.33203125" customWidth="1"/>
    <col min="3" max="3" width="23.44140625" customWidth="1"/>
    <col min="4" max="4" width="22.33203125" customWidth="1"/>
    <col min="5" max="5" width="26.4414062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45969</v>
      </c>
      <c r="C6" s="18">
        <v>45968</v>
      </c>
      <c r="D6" s="18">
        <v>45969</v>
      </c>
      <c r="E6" s="19">
        <v>0.5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>
        <v>0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254</v>
      </c>
      <c r="C32" s="37" t="s">
        <v>82</v>
      </c>
      <c r="D32" s="153" t="s">
        <v>255</v>
      </c>
      <c r="E32" s="154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47" t="s">
        <v>287</v>
      </c>
      <c r="E33" s="148"/>
    </row>
    <row r="34" spans="1:5" ht="41.4" x14ac:dyDescent="0.3">
      <c r="A34" s="39" t="s">
        <v>221</v>
      </c>
      <c r="B34" s="38" t="s">
        <v>285</v>
      </c>
      <c r="C34" s="39" t="s">
        <v>222</v>
      </c>
      <c r="D34" s="149" t="s">
        <v>289</v>
      </c>
      <c r="E34" s="150"/>
    </row>
    <row r="35" spans="1:5" ht="41.4" x14ac:dyDescent="0.3">
      <c r="A35" s="39" t="s">
        <v>223</v>
      </c>
      <c r="B35" s="38" t="s">
        <v>288</v>
      </c>
      <c r="C35" s="39" t="s">
        <v>225</v>
      </c>
      <c r="D35" s="149" t="s">
        <v>290</v>
      </c>
      <c r="E35" s="150"/>
    </row>
    <row r="36" spans="1:5" ht="25.5" customHeight="1" x14ac:dyDescent="0.3">
      <c r="A36" s="39" t="s">
        <v>224</v>
      </c>
      <c r="B36" s="38" t="s">
        <v>286</v>
      </c>
      <c r="C36" s="39" t="s">
        <v>226</v>
      </c>
      <c r="D36" s="151" t="s">
        <v>291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63" zoomScaleNormal="63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BH2986</v>
      </c>
      <c r="C5" s="119" t="str">
        <f>IF('Loan Outstanding Report'!$H$5="", "", 'Loan Outstanding Report'!$H$5)</f>
        <v>Obra</v>
      </c>
      <c r="D5" s="41" t="s">
        <v>300</v>
      </c>
      <c r="E5" s="65">
        <v>45972</v>
      </c>
      <c r="F5" s="38" t="s">
        <v>279</v>
      </c>
      <c r="G5" s="49" t="s">
        <v>282</v>
      </c>
      <c r="H5" s="49" t="s">
        <v>280</v>
      </c>
      <c r="I5" s="120" t="s">
        <v>260</v>
      </c>
      <c r="J5" s="120" t="s">
        <v>263</v>
      </c>
      <c r="K5" s="120" t="s">
        <v>267</v>
      </c>
      <c r="L5" s="11">
        <v>356916438</v>
      </c>
      <c r="M5" s="65" t="s">
        <v>268</v>
      </c>
      <c r="N5" s="124">
        <v>65000</v>
      </c>
      <c r="O5" s="124">
        <v>3470</v>
      </c>
      <c r="P5" s="121" t="s">
        <v>140</v>
      </c>
      <c r="Q5" s="80">
        <v>45823</v>
      </c>
      <c r="R5" s="124">
        <v>30000</v>
      </c>
      <c r="S5" s="124">
        <v>10410</v>
      </c>
      <c r="T5" s="124"/>
      <c r="U5" s="125">
        <f t="shared" ref="U5" si="0">IF(AND(ISBLANK(R5),ISBLANK(S5),ISBLANK(T5)),"",R5-(S5+T5))</f>
        <v>19590</v>
      </c>
      <c r="V5" s="117" t="s">
        <v>204</v>
      </c>
      <c r="W5" s="122" t="s">
        <v>283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 activeCell="Q1" sqref="Q1"/>
      <selection pane="bottomLeft" activeCell="A5" sqref="A5"/>
      <selection pane="bottomRight" activeCell="BG5" sqref="B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256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21035</v>
      </c>
      <c r="J5" s="38" t="s">
        <v>257</v>
      </c>
      <c r="K5" s="84">
        <v>21035</v>
      </c>
      <c r="L5" s="84" t="s">
        <v>258</v>
      </c>
      <c r="M5" s="38" t="s">
        <v>259</v>
      </c>
      <c r="N5" s="84">
        <v>30601</v>
      </c>
      <c r="O5" s="84" t="s">
        <v>260</v>
      </c>
      <c r="P5" s="84">
        <v>623174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356916438</v>
      </c>
      <c r="Z5" s="38" t="s">
        <v>267</v>
      </c>
      <c r="AA5" s="108" t="s">
        <v>268</v>
      </c>
      <c r="AB5" s="84">
        <v>65000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3470</v>
      </c>
      <c r="AK5" s="84">
        <v>3470</v>
      </c>
      <c r="AL5" s="108" t="s">
        <v>275</v>
      </c>
      <c r="AM5" s="84">
        <v>33159.4</v>
      </c>
      <c r="AN5" s="112">
        <v>15420.6</v>
      </c>
      <c r="AO5" s="112">
        <v>48580</v>
      </c>
      <c r="AP5" s="112">
        <v>31840.6</v>
      </c>
      <c r="AQ5" s="112">
        <v>3856.4</v>
      </c>
      <c r="AR5" s="112">
        <v>35697</v>
      </c>
      <c r="AS5" s="112">
        <v>8581.34</v>
      </c>
      <c r="AT5" s="112">
        <v>1828.66</v>
      </c>
      <c r="AU5" s="112">
        <v>10410</v>
      </c>
      <c r="AV5" s="84">
        <v>17</v>
      </c>
      <c r="AW5" s="84"/>
      <c r="AX5" s="84"/>
      <c r="AY5" s="108"/>
      <c r="AZ5" s="84"/>
      <c r="BA5" s="84"/>
      <c r="BB5" s="84" t="s">
        <v>276</v>
      </c>
      <c r="BC5" s="84" t="s">
        <v>145</v>
      </c>
      <c r="BD5" s="108"/>
      <c r="BE5" s="84">
        <v>0</v>
      </c>
      <c r="BF5" s="38" t="s">
        <v>263</v>
      </c>
      <c r="BG5" s="84" t="s">
        <v>277</v>
      </c>
      <c r="BH5" s="114" t="s">
        <v>278</v>
      </c>
      <c r="BI5" s="38" t="s">
        <v>110</v>
      </c>
      <c r="BJ5" s="85">
        <v>45972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30000</v>
      </c>
      <c r="BQ5" s="117" t="s">
        <v>204</v>
      </c>
      <c r="BR5" s="118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2025-11-08T10:08:26Z</cp:lastPrinted>
  <dcterms:created xsi:type="dcterms:W3CDTF">2023-04-07T11:05:50Z</dcterms:created>
  <dcterms:modified xsi:type="dcterms:W3CDTF">2025-11-11T10:08:15Z</dcterms:modified>
</cp:coreProperties>
</file>