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2878\"/>
    </mc:Choice>
  </mc:AlternateContent>
  <xr:revisionPtr revIDLastSave="0" documentId="13_ncr:1_{0EF7143F-980F-4398-B3BD-D7CD933EDB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<sst xmlns="http://schemas.openxmlformats.org/spreadsheetml/2006/main" count="348" uniqueCount="298">
  <si>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</si>
  <si>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</si>
  <si>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</si>
  <si>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</si>
  <si>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</si>
  <si>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</si>
  <si>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</si>
  <si>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</si>
  <si>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</si>
  <si>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</si>
  <si>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</si>
  <si>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</si>
  <si>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</si>
  <si>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</si>
  <si>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</si>
  <si>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</si>
  <si>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</si>
  <si>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</si>
  <si>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</si>
  <si>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</si>
  <si>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</si>
  <si>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</si>
  <si>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</si>
  <si>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</si>
  <si>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</si>
  <si>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</si>
  <si>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</si>
  <si>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</si>
  <si>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</si>
  <si>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</si>
  <si>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</si>
  <si>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</si>
  <si>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</si>
  <si>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</si>
  <si>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</si>
  <si>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</si>
  <si>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</si>
  <si>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</si>
  <si>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</si>
  <si>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</si>
  <si>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</si>
  <si>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</si>
  <si>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</si>
  <si>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</si>
  <si>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</si>
  <si>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</si>
  <si>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</si>
  <si>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</si>
  <si>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</si>
  <si>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</si>
  <si>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</si>
  <si>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</si>
  <si>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</si>
  <si>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</si>
  <si>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</si>
  <si>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</si>
  <si>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</si>
  <si>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</si>
  <si>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</si>
  <si>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</si>
  <si>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</si>
  <si>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</si>
  <si>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</si>
  <si>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</si>
  <si>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</si>
  <si>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</si>
  <si>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</si>
  <si>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</si>
  <si>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</si>
  <si>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</si>
  <si>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</si>
  <si>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</si>
  <si>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</si>
  <si>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</si>
  <si>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</si>
  <si>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</si>
  <si>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</si>
  <si>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</si>
  <si>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</si>
  <si>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</si>
  <si>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</si>
  <si>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</si>
  <si>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</si>
  <si>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</si>
  <si>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</si>
  <si>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</si>
  <si>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</si>
  <si>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</si>
  <si>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</si>
  <si>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</si>
  <si>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</si>
  <si>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</si>
  <si>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</si>
  <si>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</si>
  <si>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</si>
  <si>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</si>
  <si>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</si>
  <si>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</si>
  <si>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</si>
  <si>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</si>
  <si>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</si>
  <si>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</si>
  <si>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</si>
  <si>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</si>
  <si>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</si>
  <si>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</si>
  <si>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</si>
  <si>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</si>
  <si>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</si>
  <si>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</si>
  <si>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</si>
  <si>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</si>
  <si>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</si>
  <si>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</si>
  <si>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</si>
  <si>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</si>
  <si>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</si>
  <si>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</si>
  <si>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</si>
  <si>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</si>
  <si>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</si>
  <si>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</si>
  <si>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</si>
  <si>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</si>
  <si>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</si>
  <si>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</si>
  <si>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</si>
  <si>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</si>
  <si>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</si>
  <si>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</si>
  <si>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</si>
  <si>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</si>
  <si>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</si>
  <si>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</si>
  <si>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</si>
  <si>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</si>
  <si>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</si>
  <si>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</si>
  <si>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</si>
  <si>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</si>
  <si>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</si>
  <si>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</si>
  <si>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</si>
  <si>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</si>
  <si>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</si>
  <si>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</si>
  <si>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</si>
  <si>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</si>
  <si>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</si>
  <si>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</si>
  <si>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</si>
  <si>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</si>
  <si>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</si>
  <si>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</si>
  <si>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</si>
  <si>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</si>
  <si>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</si>
  <si>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</si>
  <si>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</si>
  <si>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</si>
  <si>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</si>
  <si>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</si>
  <si>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</si>
  <si>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</si>
  <si>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</si>
  <si>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</si>
  <si>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</si>
  <si>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</si>
  <si>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</si>
  <si>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</si>
  <si>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</si>
  <si>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</si>
  <si>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</si>
  <si>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</si>
  <si>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</si>
  <si>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</si>
  <si>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</si>
  <si>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</si>
  <si>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</si>
  <si>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</si>
  <si>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</si>
  <si>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</si>
  <si>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</si>
  <si>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</si>
  <si>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</si>
  <si>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</si>
  <si>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</si>
  <si>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</si>
  <si>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</si>
  <si>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</si>
  <si>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</si>
  <si>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</si>
  <si>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</si>
  <si>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</si>
  <si>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</si>
  <si>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</si>
  <si>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</si>
  <si>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</si>
  <si>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</si>
  <si>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</si>
  <si>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</si>
  <si>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</si>
  <si>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</si>
  <si>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</si>
  <si>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</si>
  <si>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</si>
  <si>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</si>
  <si>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</si>
  <si>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</si>
  <si>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</si>
  <si>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</si>
  <si>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</si>
  <si>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</si>
  <si>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</si>
  <si>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</si>
  <si>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</si>
  <si>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</si>
  <si>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</si>
  <si>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</si>
  <si>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</si>
  <si>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</si>
  <si>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</si>
  <si>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</si>
  <si>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</si>
  <si>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</si>
  <si>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</si>
  <si>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</si>
  <si>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</si>
  <si>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</si>
  <si>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</si>
  <si>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</si>
  <si>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</si>
  <si>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</si>
  <si>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</si>
  <si>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</si>
  <si>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</si>
  <si>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</si>
  <si>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</si>
  <si>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</si>
  <si>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</si>
  <si>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</si>
  <si>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</si>
  <si>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</si>
  <si>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</si>
  <si>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</si>
  <si>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</si>
  <si>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</si>
  <si>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</si>
  <si>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</si>
  <si>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</si>
  <si>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</si>
  <si>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</si>
  <si>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East</t>
  </si>
  <si>
    <t>Chetana</t>
  </si>
  <si>
    <t>Bhadrak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</si>
  <si>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</si>
  <si>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</si>
  <si>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</si>
  <si>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</si>
  <si>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</si>
  <si>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</si>
  <si>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</si>
  <si>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</si>
  <si>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</si>
  <si>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</si>
  <si>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</si>
  <si>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</si>
  <si>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Loan Officer</t>
  </si>
  <si>
    <t>Terminated</t>
  </si>
  <si>
    <t>Completed-Report Submitted</t>
  </si>
  <si>
    <t>Aul</t>
  </si>
  <si>
    <t>SF0069803</t>
  </si>
  <si>
    <t>Subrat kumar Barik</t>
  </si>
  <si>
    <t>Aul C1</t>
  </si>
  <si>
    <t>Aul C1 Islam1</t>
  </si>
  <si>
    <t>SSF4840952</t>
  </si>
  <si>
    <t>BC</t>
  </si>
  <si>
    <t>MUSLIM</t>
  </si>
  <si>
    <t>Agri and Allied</t>
  </si>
  <si>
    <t>AFSANA BEGUM</t>
  </si>
  <si>
    <t>11-Nov-2023</t>
  </si>
  <si>
    <t>06</t>
  </si>
  <si>
    <t>1</t>
  </si>
  <si>
    <t>1 Yrs</t>
  </si>
  <si>
    <t>11 Nov 2023</t>
  </si>
  <si>
    <t>&lt;= 2 Years</t>
  </si>
  <si>
    <t>06-Dec-2023</t>
  </si>
  <si>
    <t>01-Oct-2024</t>
  </si>
  <si>
    <t>Close</t>
  </si>
  <si>
    <t>9040217799</t>
  </si>
  <si>
    <t>Rajesh Kumar jena</t>
  </si>
  <si>
    <t>SF0056580</t>
  </si>
  <si>
    <t>Amarendra Malik/SF0059488</t>
  </si>
  <si>
    <t>1.Borrower Afsana Begum/353607146 applied for loan in Nov'23 but later on asked LO Rajesh Kumar Jena/SF0056580, but done disbursement and received disbursed money from borrower stating it as wrong transfer.
2.On 15-11-23 borrower Afsana Begum/3536071 returned disbursed amount Rs 40000 to LO Rajesh Kumar Jena/SF0056580 by phonepe. As per borrower she has not paid any amount later on.
3.LO Rajesh Kumar Jena/SF0056580 has not remitted cash and inputted EMI amount Rs 2240/- each on dtd. 06-12-23, 06-01-24, 06-02-24, 09-03-24, 06-4-24, 06-05-24 &amp; 06-06-24. Total of Rs 15680/- FIMO recovery entry done by LO.
4.On 01-10-24 loan was converted to Viswas having Loan ID- 358107101.</t>
  </si>
  <si>
    <t>FN25-26-02878</t>
  </si>
  <si>
    <t>CSS</t>
  </si>
  <si>
    <t>Fraud Amount Observed Rs 24320/-</t>
  </si>
  <si>
    <t>353607146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</si>
</sst>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45971</v>
      </c>
      <c r="H5" s="107" t="s">
        <v>295</v>
      </c>
      <c r="I5" s="61">
        <v>45972</v>
      </c>
      <c r="J5" s="74" t="str">
        <f>IF('Physical Cash at Safe'!D28="Yes",'Physical Cash at Safe'!E28,IF('Borrower Wise Details'!D5&lt;&gt;"",'Borrower Wise Details'!D5,""))</f>
        <v>FN25-26-02878</v>
      </c>
      <c r="K5" s="81">
        <v>1</v>
      </c>
      <c r="L5" s="82">
        <v>40000</v>
      </c>
      <c r="M5" s="82">
        <v>15680</v>
      </c>
      <c r="N5" s="82" t="s">
        <v>261</v>
      </c>
      <c r="O5" s="82" t="s">
        <v>256</v>
      </c>
      <c r="P5" s="82" t="s">
        <v>257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Rajesh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SF0056580</v>
      </c>
      <c r="U5" s="77" t="s">
        <v>268</v>
      </c>
      <c r="V5" s="61">
        <v>45563</v>
      </c>
      <c r="W5" s="109" t="str">
        <f>IF('Physical Cash at Safe'!$D$28="Yes",
    "Safe Locker Cash Siphoned Off",
    IF('Borrower Wise Details'!$P$5&lt;&gt;"",'Borrower Wise Details'!$P$5,"")
)</f>
        <v>Loan Amount Misappropriation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</v>
      </c>
      <c r="Z5" s="61">
        <v>45971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24320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296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Rajesh Kumar jena</v>
      </c>
      <c r="E5" s="68" t="str">
        <f>IF(OR('Fraud Investigation Report'!T5="", 'Fraud Investigation Report'!T5=0), "", 'Fraud Investigation Report'!T5)</f>
        <v>SF0056580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>40000</v>
      </c>
      <c r="N5" s="126">
        <f>SUM(H5:M5)</f>
        <v>40000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24320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258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45971</v>
      </c>
      <c r="C6" s="18">
        <v>45970</v>
      </c>
      <c r="D6" s="18">
        <v>45971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723</v>
      </c>
      <c r="C11" s="23">
        <f>B11*A11</f>
        <v>361500</v>
      </c>
      <c r="D11" s="25">
        <v>723</v>
      </c>
      <c r="E11" s="23">
        <f t="shared" ref="E11:E17" si="0">D11*A11</f>
        <v>361500</v>
      </c>
    </row>
    <row r="12" spans="1:5" ht="14.4" x14ac:dyDescent="0.3">
      <c r="A12" s="24">
        <v>200</v>
      </c>
      <c r="B12" s="25">
        <v>138</v>
      </c>
      <c r="C12" s="23">
        <f>B12*A12</f>
        <v>27600</v>
      </c>
      <c r="D12" s="25">
        <v>138</v>
      </c>
      <c r="E12" s="23">
        <f t="shared" si="0"/>
        <v>27600</v>
      </c>
    </row>
    <row r="13" spans="1:5" ht="14.4" x14ac:dyDescent="0.3">
      <c r="A13" s="24">
        <v>100</v>
      </c>
      <c r="B13" s="25">
        <v>210</v>
      </c>
      <c r="C13" s="23">
        <f t="shared" ref="C13:C17" si="1">B13*A13</f>
        <v>21000</v>
      </c>
      <c r="D13" s="25">
        <v>210</v>
      </c>
      <c r="E13" s="23">
        <f t="shared" si="0"/>
        <v>21000</v>
      </c>
    </row>
    <row r="14" spans="1:5" ht="14.4" x14ac:dyDescent="0.3">
      <c r="A14" s="24">
        <v>50</v>
      </c>
      <c r="B14" s="25">
        <v>36</v>
      </c>
      <c r="C14" s="23">
        <f t="shared" si="1"/>
        <v>1800</v>
      </c>
      <c r="D14" s="25">
        <v>36</v>
      </c>
      <c r="E14" s="23">
        <f t="shared" si="0"/>
        <v>1800</v>
      </c>
    </row>
    <row r="15" spans="1:5" ht="14.4" x14ac:dyDescent="0.3">
      <c r="A15" s="24">
        <v>20</v>
      </c>
      <c r="B15" s="25">
        <v>39</v>
      </c>
      <c r="C15" s="23">
        <f t="shared" si="1"/>
        <v>780</v>
      </c>
      <c r="D15" s="25">
        <v>39</v>
      </c>
      <c r="E15" s="23">
        <f t="shared" si="0"/>
        <v>780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412758</v>
      </c>
      <c r="D19" s="30" t="s">
        <v>76</v>
      </c>
      <c r="E19" s="31">
        <f>SUM(E10:E18)</f>
        <v>412758</v>
      </c>
    </row>
    <row r="20" spans="1:5" ht="30" customHeight="1" x14ac:dyDescent="0.3">
      <c r="A20" s="145" t="s">
        <v>97</v>
      </c>
      <c r="B20" s="146"/>
      <c r="C20" s="32">
        <v>412758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49">
        <v>255</v>
      </c>
      <c r="E33" s="150"/>
    </row>
    <row r="34" spans="1:5" ht="27.6" x14ac:dyDescent="0.3">
      <c r="A34" s="39" t="s">
        <v>220</v>
      </c>
      <c r="B34" s="38" t="s">
        <v>262</v>
      </c>
      <c r="C34" s="39" t="s">
        <v>221</v>
      </c>
      <c r="D34" s="151" t="s">
        <v>265</v>
      </c>
      <c r="E34" s="152"/>
    </row>
    <row r="35" spans="1:5" ht="27.6" x14ac:dyDescent="0.3">
      <c r="A35" s="39" t="s">
        <v>222</v>
      </c>
      <c r="B35" s="38" t="s">
        <v>263</v>
      </c>
      <c r="C35" s="39" t="s">
        <v>224</v>
      </c>
      <c r="D35" s="151" t="s">
        <v>266</v>
      </c>
      <c r="E35" s="152"/>
    </row>
    <row r="36" spans="1:5" ht="25.5" customHeight="1" x14ac:dyDescent="0.3">
      <c r="A36" s="39" t="s">
        <v>223</v>
      </c>
      <c r="B36" s="38" t="s">
        <v>255</v>
      </c>
      <c r="C36" s="39" t="s">
        <v>225</v>
      </c>
      <c r="D36" s="151" t="s">
        <v>264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Normal="10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294</v>
      </c>
      <c r="E5" s="65">
        <v>45971</v>
      </c>
      <c r="F5" s="38" t="s">
        <v>290</v>
      </c>
      <c r="G5" s="49" t="s">
        <v>291</v>
      </c>
      <c r="H5" s="49" t="s">
        <v>267</v>
      </c>
      <c r="I5" s="120" t="s">
        <v>273</v>
      </c>
      <c r="J5" s="120" t="s">
        <v>275</v>
      </c>
      <c r="K5" s="120" t="s">
        <v>279</v>
      </c>
      <c r="L5" s="11" t="s">
        <v>297</v>
      </c>
      <c r="M5" s="65" t="s">
        <v>280</v>
      </c>
      <c r="N5" s="124">
        <v>42000</v>
      </c>
      <c r="O5" s="124">
        <v>2240</v>
      </c>
      <c r="P5" s="121" t="s">
        <v>150</v>
      </c>
      <c r="Q5" s="80">
        <v>45245</v>
      </c>
      <c r="R5" s="124">
        <v>40000</v>
      </c>
      <c r="S5" s="124">
        <v>15680</v>
      </c>
      <c r="T5" s="124">
        <v>0</v>
      </c>
      <c r="U5" s="125">
        <f t="shared" ref="U5" si="0">IF(AND(ISBLANK(R5),ISBLANK(S5),ISBLANK(T5)),"",R5-(S5+T5))</f>
        <v>24320</v>
      </c>
      <c r="V5" s="117" t="s">
        <v>202</v>
      </c>
      <c r="W5" s="122" t="s">
        <v>293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P1" zoomScale="80" zoomScaleNormal="80" workbookViewId="0">
      <selection activeCell="BJ5" sqref="BJ5"/>
    </sheetView>
  </sheetViews>
  <sheetFormatPr defaultColWidth="8.6640625" defaultRowHeight="14.4" zeroHeight="1" x14ac:dyDescent="0.3"/>
  <cols>
    <col min="1" max="1" width="8.5546875" style="99" customWidth="1"/>
    <col min="2" max="2" width="9.664062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33203125" style="99" customWidth="1"/>
    <col min="7" max="7" width="11.6640625" style="99" customWidth="1"/>
    <col min="8" max="8" width="11.33203125" style="99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customWidth="1"/>
    <col min="13" max="13" width="16.5546875" style="99" customWidth="1"/>
    <col min="14" max="14" width="8.6640625" style="99" customWidth="1"/>
    <col min="15" max="15" width="12.44140625" style="99" customWidth="1"/>
    <col min="16" max="16" width="8.6640625" style="99" customWidth="1"/>
    <col min="17" max="17" width="14.3320312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6640625" style="99" customWidth="1"/>
    <col min="24" max="24" width="26.109375" style="99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customWidth="1"/>
    <col min="30" max="32" width="8.6640625" style="99" customWidth="1"/>
    <col min="33" max="33" width="13.33203125" style="99" customWidth="1"/>
    <col min="34" max="34" width="12.33203125" style="99" customWidth="1"/>
    <col min="35" max="35" width="12.88671875" style="99" customWidth="1"/>
    <col min="36" max="37" width="8.6640625" style="99" customWidth="1"/>
    <col min="38" max="38" width="13" style="99" customWidth="1"/>
    <col min="39" max="50" width="8.6640625" style="99" customWidth="1"/>
    <col min="51" max="51" width="13.6640625" style="99" customWidth="1"/>
    <col min="52" max="55" width="8.6640625" style="99" customWidth="1"/>
    <col min="56" max="56" width="13.6640625" style="99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247</v>
      </c>
      <c r="D5" s="38" t="s">
        <v>254</v>
      </c>
      <c r="E5" s="38" t="s">
        <v>254</v>
      </c>
      <c r="F5" s="38" t="s">
        <v>258</v>
      </c>
      <c r="G5" s="84" t="s">
        <v>259</v>
      </c>
      <c r="H5" s="38" t="s">
        <v>260</v>
      </c>
      <c r="I5" s="84">
        <v>100240</v>
      </c>
      <c r="J5" s="38" t="s">
        <v>270</v>
      </c>
      <c r="K5" s="84">
        <v>100240</v>
      </c>
      <c r="L5" s="84" t="s">
        <v>271</v>
      </c>
      <c r="M5" s="38" t="s">
        <v>272</v>
      </c>
      <c r="N5" s="84">
        <v>314506</v>
      </c>
      <c r="O5" s="84" t="s">
        <v>273</v>
      </c>
      <c r="P5" s="84">
        <v>433654</v>
      </c>
      <c r="Q5" s="38" t="s">
        <v>274</v>
      </c>
      <c r="R5" s="38" t="s">
        <v>253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353607146</v>
      </c>
      <c r="Z5" s="38" t="s">
        <v>279</v>
      </c>
      <c r="AA5" s="108" t="s">
        <v>280</v>
      </c>
      <c r="AB5" s="84">
        <v>42000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2240</v>
      </c>
      <c r="AK5" s="84">
        <v>2240</v>
      </c>
      <c r="AL5" s="108" t="s">
        <v>287</v>
      </c>
      <c r="AM5" s="84">
        <v>42000</v>
      </c>
      <c r="AN5" s="112">
        <v>7697.87</v>
      </c>
      <c r="AO5" s="112">
        <v>49697.87</v>
      </c>
      <c r="AP5" s="112">
        <v>0</v>
      </c>
      <c r="AQ5" s="112">
        <v>3891.13</v>
      </c>
      <c r="AR5" s="112">
        <v>3891.13</v>
      </c>
      <c r="AS5" s="112">
        <v>0</v>
      </c>
      <c r="AT5" s="112">
        <v>0</v>
      </c>
      <c r="AU5" s="112">
        <v>0</v>
      </c>
      <c r="AV5" s="84">
        <v>10</v>
      </c>
      <c r="AW5" s="84"/>
      <c r="AX5" s="84"/>
      <c r="AY5" s="108"/>
      <c r="AZ5" s="84"/>
      <c r="BA5" s="84"/>
      <c r="BB5" s="84" t="s">
        <v>288</v>
      </c>
      <c r="BC5" s="84"/>
      <c r="BD5" s="108"/>
      <c r="BE5" s="84">
        <v>0</v>
      </c>
      <c r="BF5" s="38" t="s">
        <v>275</v>
      </c>
      <c r="BG5" s="84" t="s">
        <v>289</v>
      </c>
      <c r="BH5" s="114" t="s">
        <v>292</v>
      </c>
      <c r="BI5" s="38" t="s">
        <v>110</v>
      </c>
      <c r="BJ5" s="85">
        <v>45971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40000</v>
      </c>
      <c r="BQ5" s="117" t="s">
        <v>202</v>
      </c>
      <c r="BR5" s="130" t="s">
        <v>293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2025-11-13T06:07:59Z</dcterms:modified>
</cp:coreProperties>
</file>