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Motipur- CSS report (2)\Motipur- CSS report\"/>
    </mc:Choice>
  </mc:AlternateContent>
  <xr:revisionPtr revIDLastSave="0" documentId="8_{9DF4D766-2F5A-4B6C-B28B-B13813F1A50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<sst xmlns="http://schemas.openxmlformats.org/spreadsheetml/2006/main" count="347" uniqueCount="294">
  <si>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</si>
  <si>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</si>
  <si>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</si>
  <si>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</si>
  <si>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</si>
  <si>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</si>
  <si>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</si>
  <si>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</si>
  <si>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</si>
  <si>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</si>
  <si>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</si>
  <si>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</si>
  <si>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</si>
  <si>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</si>
  <si>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</si>
  <si>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</si>
  <si>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</si>
  <si>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</si>
  <si>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</si>
  <si>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</si>
  <si>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</si>
  <si>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</si>
  <si>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</si>
  <si>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</si>
  <si>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</si>
  <si>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</si>
  <si>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</si>
  <si>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</si>
  <si>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</si>
  <si>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</si>
  <si>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</si>
  <si>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</si>
  <si>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</si>
  <si>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</si>
  <si>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</si>
  <si>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</si>
  <si>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</si>
  <si>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</si>
  <si>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</si>
  <si>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</si>
  <si>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</si>
  <si>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</si>
  <si>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</si>
  <si>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</si>
  <si>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</si>
  <si>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</si>
  <si>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</si>
  <si>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</si>
  <si>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</si>
  <si>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</si>
  <si>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</si>
  <si>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</si>
  <si>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</si>
  <si>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</si>
  <si>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</si>
  <si>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</si>
  <si>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</si>
  <si>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</si>
  <si>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</si>
  <si>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</si>
  <si>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</si>
  <si>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</si>
  <si>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</si>
  <si>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</si>
  <si>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</si>
  <si>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</si>
  <si>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</si>
  <si>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</si>
  <si>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</si>
  <si>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</si>
  <si>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</si>
  <si>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</si>
  <si>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</si>
  <si>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</si>
  <si>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</si>
  <si>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</si>
  <si>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</si>
  <si>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</si>
  <si>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</si>
  <si>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</si>
  <si>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</si>
  <si>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</si>
  <si>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</si>
  <si>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</si>
  <si>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</si>
  <si>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</si>
  <si>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</si>
  <si>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</si>
  <si>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</si>
  <si>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</si>
  <si>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</si>
  <si>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</si>
  <si>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</si>
  <si>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</si>
  <si>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</si>
  <si>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</si>
  <si>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</si>
  <si>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</si>
  <si>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</si>
  <si>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</si>
  <si>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</si>
  <si>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</si>
  <si>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</si>
  <si>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</si>
  <si>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</si>
  <si>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</si>
  <si>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</si>
  <si>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</si>
  <si>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</si>
  <si>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</si>
  <si>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</si>
  <si>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</si>
  <si>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</si>
  <si>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</si>
  <si>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</si>
  <si>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</si>
  <si>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</si>
  <si>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</si>
  <si>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</si>
  <si>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</si>
  <si>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</si>
  <si>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</si>
  <si>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</si>
  <si>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</si>
  <si>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</si>
  <si>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</si>
  <si>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</si>
  <si>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</si>
  <si>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</si>
  <si>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</si>
  <si>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</si>
  <si>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</si>
  <si>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</si>
  <si>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</si>
  <si>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</si>
  <si>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</si>
  <si>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</si>
  <si>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</si>
  <si>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</si>
  <si>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</si>
  <si>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</si>
  <si>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</si>
  <si>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</si>
  <si>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</si>
  <si>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</si>
  <si>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</si>
  <si>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</si>
  <si>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</si>
  <si>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</si>
  <si>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</si>
  <si>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</si>
  <si>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</si>
  <si>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</si>
  <si>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</si>
  <si>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</si>
  <si>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</si>
  <si>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</si>
  <si>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</si>
  <si>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</si>
  <si>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</si>
  <si>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</si>
  <si>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</si>
  <si>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</si>
  <si>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</si>
  <si>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</si>
  <si>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</si>
  <si>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</si>
  <si>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</si>
  <si>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</si>
  <si>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</si>
  <si>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</si>
  <si>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</si>
  <si>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</si>
  <si>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</si>
  <si>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</si>
  <si>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</si>
  <si>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</si>
  <si>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</si>
  <si>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</si>
  <si>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</si>
  <si>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</si>
  <si>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</si>
  <si>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</si>
  <si>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</si>
  <si>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</si>
  <si>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</si>
  <si>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</si>
  <si>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</si>
  <si>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</si>
  <si>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</si>
  <si>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</si>
  <si>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</si>
  <si>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</si>
  <si>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</si>
  <si>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</si>
  <si>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</si>
  <si>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</si>
  <si>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</si>
  <si>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</si>
  <si>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</si>
  <si>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</si>
  <si>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</si>
  <si>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</si>
  <si>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</si>
  <si>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</si>
  <si>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</si>
  <si>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</si>
  <si>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</si>
  <si>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</si>
  <si>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</si>
  <si>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</si>
  <si>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</si>
  <si>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</si>
  <si>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</si>
  <si>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</si>
  <si>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</si>
  <si>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</si>
  <si>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</si>
  <si>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</si>
  <si>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</si>
  <si>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</si>
  <si>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</si>
  <si>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</si>
  <si>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</si>
  <si>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</si>
  <si>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</si>
  <si>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</si>
  <si>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</si>
  <si>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</si>
  <si>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</si>
  <si>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</si>
  <si>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</si>
  <si>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</si>
  <si>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</si>
  <si>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</si>
  <si>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</si>
  <si>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</si>
  <si>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</si>
  <si>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</si>
  <si>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</si>
  <si>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</si>
  <si>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</si>
  <si>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</si>
  <si>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</si>
  <si>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</si>
  <si>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</si>
  <si>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</si>
  <si>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</si>
  <si>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</si>
  <si>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</si>
  <si>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Chetana</t>
  </si>
  <si>
    <t>Agriculture &amp; Farming</t>
  </si>
  <si>
    <t>1</t>
  </si>
  <si>
    <t>Satyam Kumar/SF0079688</t>
  </si>
  <si>
    <t>Credit Assitant</t>
  </si>
  <si>
    <t>Dual Staff</t>
  </si>
  <si>
    <t>FIR Not Filled</t>
  </si>
  <si>
    <t>BM</t>
  </si>
  <si>
    <t>Available &amp; Updated</t>
  </si>
  <si>
    <t>Vidya Bhushan Dubey/Sf0024851</t>
  </si>
  <si>
    <t>Alok Kumar Raju/SF0091403</t>
  </si>
  <si>
    <t>Completed-Report Submitted</t>
  </si>
  <si>
    <t>Motipur</t>
  </si>
  <si>
    <t>HINDU</t>
  </si>
  <si>
    <t>Aditya/SF0092055</t>
  </si>
  <si>
    <t>Shrwan shrwan Kumar</t>
  </si>
  <si>
    <t>SF0071039</t>
  </si>
  <si>
    <t>Terminated</t>
  </si>
  <si>
    <t>CSS</t>
  </si>
  <si>
    <t>Manoj Kumar/SF0089669</t>
  </si>
  <si>
    <t>BH3125</t>
  </si>
  <si>
    <t>SF0076154</t>
  </si>
  <si>
    <t>Prince Kumar Singh</t>
  </si>
  <si>
    <t>730755 C4</t>
  </si>
  <si>
    <t>Motipur C4 G2</t>
  </si>
  <si>
    <t>SSF4842323</t>
  </si>
  <si>
    <t>OBC</t>
  </si>
  <si>
    <t xml:space="preserve">SHILA DEVI </t>
  </si>
  <si>
    <t>08-Nov-2023</t>
  </si>
  <si>
    <t>09</t>
  </si>
  <si>
    <t>1.98 Yrs</t>
  </si>
  <si>
    <t>08 Nov 2023</t>
  </si>
  <si>
    <t>&lt;= 2 Years</t>
  </si>
  <si>
    <t>09-Dec-2023</t>
  </si>
  <si>
    <t>09-Mar-2025</t>
  </si>
  <si>
    <t>7654636475</t>
  </si>
  <si>
    <t>L</t>
  </si>
  <si>
    <t>Niraj Kumar singh</t>
  </si>
  <si>
    <t>SF0043127</t>
  </si>
  <si>
    <t>R</t>
  </si>
  <si>
    <t>Golu Kumar Singh</t>
  </si>
  <si>
    <t>SF0075095</t>
  </si>
  <si>
    <t>She paid of Rs-24573 on 17-10-2024 to preclose her loan but 05 EMI accounted in fimo from Nov 2024 to March 2025 &amp; remaining amount still not accounted in fimo.</t>
  </si>
  <si>
    <t>FN25-26-02882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</si>
</sst>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BH3125</v>
      </c>
      <c r="D5" s="63" t="str">
        <f>IF('Physical Cash at Safe'!D28="Yes", 'Physical Cash at Safe'!A4, 'Borrower Wise Details'!C5)</f>
        <v>Motipur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45960</v>
      </c>
      <c r="H5" s="107" t="s">
        <v>268</v>
      </c>
      <c r="I5" s="61">
        <v>45973</v>
      </c>
      <c r="J5" s="74" t="str">
        <f>IF('Physical Cash at Safe'!D28="Yes",'Physical Cash at Safe'!E28,IF('Borrower Wise Details'!D5&lt;&gt;"",'Borrower Wise Details'!D5,""))</f>
        <v>FN25-26-02882</v>
      </c>
      <c r="K5" s="81">
        <v>1</v>
      </c>
      <c r="L5" s="82">
        <v>24573</v>
      </c>
      <c r="M5" s="82">
        <v>10950</v>
      </c>
      <c r="N5" s="82" t="s">
        <v>269</v>
      </c>
      <c r="O5" s="82" t="s">
        <v>264</v>
      </c>
      <c r="P5" s="82" t="s">
        <v>259</v>
      </c>
      <c r="Q5" s="82" t="s">
        <v>260</v>
      </c>
      <c r="R5" s="75" t="str">
        <f>IF('Physical Cash at Safe'!$D$28="Yes", 'Physical Cash at Safe'!$A$28, IF('Borrower Wise Details'!F5&lt;&gt;"", 'Borrower Wise Details'!F5, ""))</f>
        <v>Shrwan shrwan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267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261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24573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10950</v>
      </c>
      <c r="AE5" s="126">
        <f>IF(AND(AC5="", AD5=""), "", IF(AD5="", AC5, AC5 - IF(ISNUMBER(AD5), AD5, 0)))</f>
        <v>13623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292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BH3125</v>
      </c>
      <c r="C5" s="50" t="str">
        <f>IF('Fraud Investigation Report'!D5="", "", 'Fraud Investigation Report'!D5)</f>
        <v>Motipur</v>
      </c>
      <c r="D5" s="68" t="str">
        <f>IF(OR('Fraud Investigation Report'!R5="", 'Fraud Investigation Report'!R5=0), "", 'Fraud Investigation Report'!R5)</f>
        <v>Shrwan shrwan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FN25-26-02882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24573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24573</v>
      </c>
      <c r="O5" s="69">
        <f>IF('Fraud Investigation Report'!AD5="", "", 'Fraud Investigation Report'!AD5)</f>
        <v>10950</v>
      </c>
      <c r="P5" s="126">
        <f>IF(AND(N5="", O5=""), "", IF(O5="", N5, N5 - IF(ISNUMBER(O5), O5, 0)))</f>
        <v>13623</v>
      </c>
      <c r="Q5" s="49"/>
      <c r="R5" s="84" t="s">
        <v>256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270</v>
      </c>
      <c r="B4" s="41" t="s">
        <v>262</v>
      </c>
      <c r="C4" s="41" t="s">
        <v>262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45960</v>
      </c>
      <c r="C6" s="18">
        <v>45959</v>
      </c>
      <c r="D6" s="18">
        <v>45960</v>
      </c>
      <c r="E6" s="19">
        <v>0.70833333333333337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255</v>
      </c>
      <c r="C32" s="37" t="s">
        <v>82</v>
      </c>
      <c r="D32" s="154" t="s">
        <v>258</v>
      </c>
      <c r="E32" s="155"/>
    </row>
    <row r="33" spans="1:5" ht="18" customHeight="1" x14ac:dyDescent="0.3">
      <c r="A33" s="37" t="s">
        <v>83</v>
      </c>
      <c r="B33" s="106" t="s">
        <v>286</v>
      </c>
      <c r="C33" s="39" t="s">
        <v>84</v>
      </c>
      <c r="D33" s="148" t="s">
        <v>289</v>
      </c>
      <c r="E33" s="149"/>
    </row>
    <row r="34" spans="1:5" ht="27.6" x14ac:dyDescent="0.3">
      <c r="A34" s="39" t="s">
        <v>220</v>
      </c>
      <c r="B34" s="38" t="s">
        <v>287</v>
      </c>
      <c r="C34" s="39" t="s">
        <v>221</v>
      </c>
      <c r="D34" s="150" t="s">
        <v>290</v>
      </c>
      <c r="E34" s="151"/>
    </row>
    <row r="35" spans="1:5" ht="27.6" x14ac:dyDescent="0.3">
      <c r="A35" s="39" t="s">
        <v>222</v>
      </c>
      <c r="B35" s="38" t="s">
        <v>288</v>
      </c>
      <c r="C35" s="39" t="s">
        <v>224</v>
      </c>
      <c r="D35" s="150" t="s">
        <v>291</v>
      </c>
      <c r="E35" s="151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52" t="s">
        <v>254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BH3125</v>
      </c>
      <c r="C5" s="119" t="str">
        <f>IF('Loan Outstanding Report'!$H$5="", "", 'Loan Outstanding Report'!$H$5)</f>
        <v>Motipur</v>
      </c>
      <c r="D5" s="129" t="s">
        <v>293</v>
      </c>
      <c r="E5" s="65">
        <v>45960</v>
      </c>
      <c r="F5" s="38" t="s">
        <v>265</v>
      </c>
      <c r="G5" s="49" t="s">
        <v>266</v>
      </c>
      <c r="H5" s="49" t="s">
        <v>254</v>
      </c>
      <c r="I5" s="120" t="s">
        <v>273</v>
      </c>
      <c r="J5" s="120" t="s">
        <v>275</v>
      </c>
      <c r="K5" s="120" t="s">
        <v>277</v>
      </c>
      <c r="L5" s="11">
        <v>353611053</v>
      </c>
      <c r="M5" s="65" t="s">
        <v>278</v>
      </c>
      <c r="N5" s="124">
        <v>41000</v>
      </c>
      <c r="O5" s="124">
        <v>2190</v>
      </c>
      <c r="P5" s="121" t="s">
        <v>140</v>
      </c>
      <c r="Q5" s="80">
        <v>45582</v>
      </c>
      <c r="R5" s="124">
        <v>24573</v>
      </c>
      <c r="S5" s="124">
        <v>10950</v>
      </c>
      <c r="T5" s="124">
        <v>0</v>
      </c>
      <c r="U5" s="125">
        <f t="shared" ref="U5" si="0">IF(AND(ISBLANK(R5),ISBLANK(S5),ISBLANK(T5)),"",R5-(S5+T5))</f>
        <v>13623</v>
      </c>
      <c r="V5" s="117" t="s">
        <v>202</v>
      </c>
      <c r="W5" s="122" t="s">
        <v>292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I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262</v>
      </c>
      <c r="G5" s="84" t="s">
        <v>270</v>
      </c>
      <c r="H5" s="38" t="s">
        <v>262</v>
      </c>
      <c r="I5" s="84">
        <v>170740</v>
      </c>
      <c r="J5" s="38" t="s">
        <v>262</v>
      </c>
      <c r="K5" s="84">
        <v>170740</v>
      </c>
      <c r="L5" s="84" t="s">
        <v>271</v>
      </c>
      <c r="M5" s="38" t="s">
        <v>272</v>
      </c>
      <c r="N5" s="84">
        <v>350945</v>
      </c>
      <c r="O5" s="84" t="s">
        <v>273</v>
      </c>
      <c r="P5" s="84">
        <v>708017</v>
      </c>
      <c r="Q5" s="38" t="s">
        <v>274</v>
      </c>
      <c r="R5" s="38" t="s">
        <v>250</v>
      </c>
      <c r="S5" s="84" t="s">
        <v>275</v>
      </c>
      <c r="T5" s="84" t="s">
        <v>275</v>
      </c>
      <c r="U5" s="84" t="s">
        <v>276</v>
      </c>
      <c r="V5" s="84" t="s">
        <v>263</v>
      </c>
      <c r="W5" s="84">
        <v>541</v>
      </c>
      <c r="X5" s="38" t="s">
        <v>251</v>
      </c>
      <c r="Y5" s="84">
        <v>353611053</v>
      </c>
      <c r="Z5" s="38" t="s">
        <v>277</v>
      </c>
      <c r="AA5" s="108" t="s">
        <v>278</v>
      </c>
      <c r="AB5" s="84">
        <v>41000</v>
      </c>
      <c r="AC5" s="108" t="s">
        <v>279</v>
      </c>
      <c r="AD5" s="84">
        <v>24</v>
      </c>
      <c r="AE5" s="84" t="s">
        <v>252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2190</v>
      </c>
      <c r="AK5" s="84">
        <v>2190</v>
      </c>
      <c r="AL5" s="108" t="s">
        <v>284</v>
      </c>
      <c r="AM5" s="84">
        <v>25023.07</v>
      </c>
      <c r="AN5" s="112">
        <v>10016.93</v>
      </c>
      <c r="AO5" s="112">
        <v>35040</v>
      </c>
      <c r="AP5" s="112">
        <v>15976.93</v>
      </c>
      <c r="AQ5" s="112">
        <v>1544.07</v>
      </c>
      <c r="AR5" s="112">
        <v>17521</v>
      </c>
      <c r="AS5" s="112">
        <v>13831.58</v>
      </c>
      <c r="AT5" s="112">
        <v>1498.42</v>
      </c>
      <c r="AU5" s="112">
        <v>15330</v>
      </c>
      <c r="AV5" s="84">
        <v>23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285</v>
      </c>
      <c r="BH5" s="114" t="s">
        <v>253</v>
      </c>
      <c r="BI5" s="38" t="s">
        <v>110</v>
      </c>
      <c r="BJ5" s="85">
        <v>45973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24573</v>
      </c>
      <c r="BQ5" s="117" t="s">
        <v>202</v>
      </c>
      <c r="BR5" s="118" t="s">
        <v>292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2025-11-13T11:43:00Z</dcterms:modified>
</cp:coreProperties>
</file>