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93736B7B-FC6E-451A-8D25-D901B77C22C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20" l="1"/>
  <c r="F11" i="20"/>
  <c r="G11" i="20"/>
  <c r="H11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<sst xmlns="http://schemas.openxmlformats.org/spreadsheetml/2006/main" count="474" uniqueCount="328">
  <si>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</si>
  <si>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</si>
  <si>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</si>
  <si>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</si>
  <si>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</si>
  <si>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</si>
  <si>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</si>
  <si>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</si>
  <si>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</si>
  <si>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</si>
  <si>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</si>
  <si>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</si>
  <si>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</si>
  <si>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</si>
  <si>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</si>
  <si>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</si>
  <si>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</si>
  <si>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</si>
  <si>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</si>
  <si>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</si>
  <si>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</si>
  <si>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</si>
  <si>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</si>
  <si>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</si>
  <si>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</si>
  <si>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</si>
  <si>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</si>
  <si>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</si>
  <si>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</si>
  <si>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</si>
  <si>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</si>
  <si>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</si>
  <si>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</si>
  <si>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</si>
  <si>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</si>
  <si>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</si>
  <si>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</si>
  <si>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</si>
  <si>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</si>
  <si>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</si>
  <si>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</si>
  <si>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</si>
  <si>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</si>
  <si>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</si>
  <si>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</si>
  <si>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</si>
  <si>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</si>
  <si>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</si>
  <si>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</si>
  <si>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</si>
  <si>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</si>
  <si>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</si>
  <si>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</si>
  <si>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</si>
  <si>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</si>
  <si>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</si>
  <si>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</si>
  <si>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</si>
  <si>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</si>
  <si>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</si>
  <si>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</si>
  <si>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</si>
  <si>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</si>
  <si>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</si>
  <si>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</si>
  <si>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</si>
  <si>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</si>
  <si>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</si>
  <si>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</si>
  <si>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</si>
  <si>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</si>
  <si>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</si>
  <si>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</si>
  <si>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</si>
  <si>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</si>
  <si>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</si>
  <si>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</si>
  <si>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</si>
  <si>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</si>
  <si>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</si>
  <si>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</si>
  <si>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</si>
  <si>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</si>
  <si>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</si>
  <si>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</si>
  <si>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</si>
  <si>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</si>
  <si>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</si>
  <si>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</si>
  <si>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</si>
  <si>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</si>
  <si>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</si>
  <si>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</si>
  <si>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</si>
  <si>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</si>
  <si>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</si>
  <si>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</si>
  <si>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</si>
  <si>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</si>
  <si>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</si>
  <si>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</si>
  <si>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</si>
  <si>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</si>
  <si>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</si>
  <si>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</si>
  <si>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</si>
  <si>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</si>
  <si>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</si>
  <si>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</si>
  <si>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</si>
  <si>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</si>
  <si>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</si>
  <si>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</si>
  <si>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</si>
  <si>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</si>
  <si>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</si>
  <si>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</si>
  <si>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</si>
  <si>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</si>
  <si>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</si>
  <si>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</si>
  <si>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</si>
  <si>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</si>
  <si>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</si>
  <si>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</si>
  <si>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</si>
  <si>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</si>
  <si>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</si>
  <si>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</si>
  <si>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</si>
  <si>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</si>
  <si>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</si>
  <si>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</si>
  <si>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</si>
  <si>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</si>
  <si>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</si>
  <si>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</si>
  <si>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</si>
  <si>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</si>
  <si>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</si>
  <si>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</si>
  <si>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</si>
  <si>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</si>
  <si>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</si>
  <si>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</si>
  <si>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</si>
  <si>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</si>
  <si>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</si>
  <si>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</si>
  <si>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</si>
  <si>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</si>
  <si>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</si>
  <si>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</si>
  <si>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</si>
  <si>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</si>
  <si>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</si>
  <si>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</si>
  <si>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</si>
  <si>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</si>
  <si>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</si>
  <si>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</si>
  <si>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</si>
  <si>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</si>
  <si>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</si>
  <si>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</si>
  <si>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</si>
  <si>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</si>
  <si>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</si>
  <si>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</si>
  <si>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</si>
  <si>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</si>
  <si>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</si>
  <si>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</si>
  <si>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</si>
  <si>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</si>
  <si>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</si>
  <si>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</si>
  <si>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</si>
  <si>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</si>
  <si>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</si>
  <si>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</si>
  <si>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</si>
  <si>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</si>
  <si>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</si>
  <si>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</si>
  <si>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</si>
  <si>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</si>
  <si>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</si>
  <si>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</si>
  <si>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</si>
  <si>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</si>
  <si>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</si>
  <si>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</si>
  <si>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</si>
  <si>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</si>
  <si>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</si>
  <si>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</si>
  <si>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</si>
  <si>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</si>
  <si>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</si>
  <si>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</si>
  <si>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</si>
  <si>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</si>
  <si>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</si>
  <si>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</si>
  <si>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</si>
  <si>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</si>
  <si>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</si>
  <si>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</si>
  <si>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</si>
  <si>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</si>
  <si>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</si>
  <si>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</si>
  <si>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</si>
  <si>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</si>
  <si>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</si>
  <si>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</si>
  <si>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</si>
  <si>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</si>
  <si>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</si>
  <si>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</si>
  <si>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</si>
  <si>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</si>
  <si>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</si>
  <si>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</si>
  <si>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</si>
  <si>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</si>
  <si>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</si>
  <si>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</si>
  <si>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</si>
  <si>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</si>
  <si>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</si>
  <si>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</si>
  <si>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</si>
  <si>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</si>
  <si>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</si>
  <si>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</si>
  <si>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</si>
  <si>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</si>
  <si>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</si>
  <si>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</si>
  <si>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</si>
  <si>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</si>
  <si>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</si>
  <si>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</si>
  <si>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:04-Nov-2025</t>
  </si>
  <si>
    <t>Reporting Time : Wednesday, November 5, 2025 5:09 PM</t>
  </si>
  <si>
    <t>North</t>
  </si>
  <si>
    <t>Bihar-1</t>
  </si>
  <si>
    <t>Muzaffarpur</t>
  </si>
  <si>
    <t>Chakia</t>
  </si>
  <si>
    <t>BH3571</t>
  </si>
  <si>
    <t>Patahi</t>
  </si>
  <si>
    <t>Khairwa</t>
  </si>
  <si>
    <t>sf0075447</t>
  </si>
  <si>
    <t>Mithlesh Kumar Singh</t>
  </si>
  <si>
    <t>625140</t>
  </si>
  <si>
    <t>reema</t>
  </si>
  <si>
    <t>Chetana</t>
  </si>
  <si>
    <t>SID951375093587</t>
  </si>
  <si>
    <t>BC</t>
  </si>
  <si>
    <t>HINDU</t>
  </si>
  <si>
    <t>Band Business</t>
  </si>
  <si>
    <t>SANGEETA DEVI</t>
  </si>
  <si>
    <t>Sugiya Katasari</t>
  </si>
  <si>
    <t>SF0096364</t>
  </si>
  <si>
    <t>Rajan Kumar</t>
  </si>
  <si>
    <t>Sugiya Katasari C2</t>
  </si>
  <si>
    <t>Sugiya Katasari C2 spandana1</t>
  </si>
  <si>
    <t>SSF5328930</t>
  </si>
  <si>
    <t>Kirana shop</t>
  </si>
  <si>
    <t>JIRA DEVI</t>
  </si>
  <si>
    <t>16-Mar-2024</t>
  </si>
  <si>
    <t>09</t>
  </si>
  <si>
    <t>4</t>
  </si>
  <si>
    <t>5.90 Yrs</t>
  </si>
  <si>
    <t>29 Sep 2020</t>
  </si>
  <si>
    <t>&gt; 4 to 6 Years</t>
  </si>
  <si>
    <t>09-May-2024</t>
  </si>
  <si>
    <t>07-Jun-2025</t>
  </si>
  <si>
    <t>17-Jan-2024</t>
  </si>
  <si>
    <t>1</t>
  </si>
  <si>
    <t>1.80 Yrs</t>
  </si>
  <si>
    <t>17 Jan 2024</t>
  </si>
  <si>
    <t>&lt;= 2 Years</t>
  </si>
  <si>
    <t>09-Mar-2024</t>
  </si>
  <si>
    <t>09-Oct-2024</t>
  </si>
  <si>
    <t>Open</t>
  </si>
  <si>
    <t>7387678089</t>
  </si>
  <si>
    <t>7323964521</t>
  </si>
  <si>
    <t>Diwakar Nandan Upadhaya/SF007482</t>
  </si>
  <si>
    <t>Emi Collected From Borrower on date  09-09-2024,09-11-2024,09-12-2024,09-01-2025,09-02-2025,09-03-2025,09-04-2025 but not posted in fimo.</t>
  </si>
  <si>
    <t>Rohit Kumar</t>
  </si>
  <si>
    <t>SF0067978</t>
  </si>
  <si>
    <t>Credit Assistant</t>
  </si>
  <si>
    <t>Emi Collected From Borrower by Digital  Payment on date  12-05-2024 but posted only Rs.2880 Remaing Amount Rs.670 not posted in fimo.</t>
  </si>
  <si>
    <t>Emi Collected From Borrower by Digital  Payment on date  14-06-2024 but posted only Rs.2880 Remaing Amount Rs.670 not posted in fimo.</t>
  </si>
  <si>
    <t>Emi Collected From Borrower by Digital  Payment on date  14-07-2024 but posted only Rs.2880 Remaing Amount Rs.670 not posted in fimo.</t>
  </si>
  <si>
    <t>Emi Collected From Borrower by Digital  Payment on date  13-09-2025 but posted only Rs.2880 Remaing Amount Rs.670 not posted in fimo.</t>
  </si>
  <si>
    <t>Emi Collected From Borrower on date  09-09-2024 but not posted in fimo.</t>
  </si>
  <si>
    <t>Emi Collected From Borrower on date09-11-2024  but not posted in fimo.</t>
  </si>
  <si>
    <t>Emi Collected From Borrower on date  09-12-2024  but not posted in fimo.</t>
  </si>
  <si>
    <t>Emi Collected From Borrower on date 09-01-2025  but not posted in fimo.</t>
  </si>
  <si>
    <t>Emi Collected From Borrower on date  09-02-2025  but not posted in fimo.</t>
  </si>
  <si>
    <t>Emi Collected From Borrower on date 09-03-2025  but not posted in fimo.</t>
  </si>
  <si>
    <t>Emi Collected From Borrower on date  09-04-2025 but not posted in fimo.</t>
  </si>
  <si>
    <t>Dual Staff</t>
  </si>
  <si>
    <t>Available &amp; Updated</t>
  </si>
  <si>
    <t>G1</t>
  </si>
  <si>
    <t>G2</t>
  </si>
  <si>
    <t>Sonu Kumar</t>
  </si>
  <si>
    <t>SF0075447</t>
  </si>
  <si>
    <t>Branch manager</t>
  </si>
  <si>
    <t>CSS</t>
  </si>
  <si>
    <t>Suman Saurabh/SF0093573</t>
  </si>
  <si>
    <t>Aditya/SF0092055</t>
  </si>
  <si>
    <t>Vidya Bhushan Dubey/SF0024851</t>
  </si>
  <si>
    <t>Alok Kumar Raju/SF0091403</t>
  </si>
  <si>
    <t>SF0062010</t>
  </si>
  <si>
    <t>Branch Quality Manager</t>
  </si>
  <si>
    <t>Resigned-Exited</t>
  </si>
  <si>
    <t>Completed-Report Submitted</t>
  </si>
  <si>
    <t>Emi Collected From Borrower by Digital  Payment on date  17-01-2024,12-03-2024,12-05-2024,14-06-2024,14-07-2024,13-09-2025 but posted only Rs.2880*4-11520 remaining amount of Rs.9780 not posted in fimo.</t>
  </si>
  <si>
    <t>Emi Collected From Borrower by Digital  Payment on date  17-01-2024 but not posted in fimo.</t>
  </si>
  <si>
    <t>Emi Collected From Borrower by Digital  Payment on date  12-03-2024 but not posted in fimo.</t>
  </si>
  <si>
    <t>FIR Not Filled</t>
  </si>
  <si>
    <t>Borrower Complaint to CSS that She paid EMI but Showing OD,after verification it is identified that Emi Collected By Staff Rohit Kumar/SF0080567 collected the EMI on multiple Dates but entry not posted in Fimo.Total Fraud amount is- Rs.25460.</t>
  </si>
  <si>
    <t>FN25-26-02904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</si>
</sst>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BH3571</v>
      </c>
      <c r="D5" s="63" t="str">
        <f>IF('Physical Cash at Safe'!D28="Yes", 'Physical Cash at Safe'!A4, 'Borrower Wise Details'!C5)</f>
        <v>Patahi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45960</v>
      </c>
      <c r="H5" s="107" t="s">
        <v>313</v>
      </c>
      <c r="I5" s="61">
        <v>45975</v>
      </c>
      <c r="J5" s="74" t="str">
        <f>IF('Physical Cash at Safe'!D28="Yes",'Physical Cash at Safe'!E28,IF('Borrower Wise Details'!D5&lt;&gt;"",'Borrower Wise Details'!D5,""))</f>
        <v>FN25-26-02904</v>
      </c>
      <c r="K5" s="81">
        <v>2</v>
      </c>
      <c r="L5" s="82">
        <v>1</v>
      </c>
      <c r="M5" s="82">
        <v>3550</v>
      </c>
      <c r="N5" s="82" t="s">
        <v>314</v>
      </c>
      <c r="O5" s="82" t="s">
        <v>315</v>
      </c>
      <c r="P5" s="82" t="s">
        <v>316</v>
      </c>
      <c r="Q5" s="82" t="s">
        <v>317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SF0062010</v>
      </c>
      <c r="U5" s="77" t="s">
        <v>320</v>
      </c>
      <c r="V5" s="61">
        <v>45867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321</v>
      </c>
      <c r="Z5" s="61">
        <v>45975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36980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11520</v>
      </c>
      <c r="AE5" s="126">
        <f>IF(AND(AC5="", AD5=""), "", IF(AD5="", AC5, AC5 - IF(ISNUMBER(AD5), AD5, 0)))</f>
        <v>25460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45975</v>
      </c>
      <c r="AH5" s="70" t="s">
        <v>326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BH3571</v>
      </c>
      <c r="C5" s="50" t="str">
        <f>IF('Fraud Investigation Report'!D5="", "", 'Fraud Investigation Report'!D5)</f>
        <v>Patahi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SF0062010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FN25-26-02904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36980</v>
      </c>
      <c r="O5" s="69">
        <f>IF('Fraud Investigation Report'!AD5="", "", 'Fraud Investigation Report'!AD5)</f>
        <v>11520</v>
      </c>
      <c r="P5" s="126">
        <f>IF(AND(N5="", O5=""), "", IF(O5="", N5, N5 - IF(ISNUMBER(O5), O5, 0)))</f>
        <v>25460</v>
      </c>
      <c r="Q5" s="49"/>
      <c r="R5" s="84" t="s">
        <v>325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45967</v>
      </c>
      <c r="C6" s="18">
        <v>45966</v>
      </c>
      <c r="D6" s="18">
        <v>45967</v>
      </c>
      <c r="E6" s="19">
        <v>0.27083333333333331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272</v>
      </c>
      <c r="C11" s="23">
        <f>B11*A11</f>
        <v>136000</v>
      </c>
      <c r="D11" s="25">
        <v>272</v>
      </c>
      <c r="E11" s="23">
        <f t="shared" ref="E11:E17" si="0">D11*A11</f>
        <v>136000</v>
      </c>
    </row>
    <row r="12" spans="1:5" ht="14.4" x14ac:dyDescent="0.3">
      <c r="A12" s="24">
        <v>200</v>
      </c>
      <c r="B12" s="25">
        <v>44</v>
      </c>
      <c r="C12" s="23">
        <f>B12*A12</f>
        <v>8800</v>
      </c>
      <c r="D12" s="25">
        <v>44</v>
      </c>
      <c r="E12" s="23">
        <f t="shared" si="0"/>
        <v>8800</v>
      </c>
    </row>
    <row r="13" spans="1:5" ht="14.4" x14ac:dyDescent="0.3">
      <c r="A13" s="24">
        <v>100</v>
      </c>
      <c r="B13" s="25">
        <v>96</v>
      </c>
      <c r="C13" s="23">
        <f t="shared" ref="C13:C17" si="1">B13*A13</f>
        <v>9600</v>
      </c>
      <c r="D13" s="25">
        <v>96</v>
      </c>
      <c r="E13" s="23">
        <f t="shared" si="0"/>
        <v>9600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>
        <v>17</v>
      </c>
      <c r="C15" s="23">
        <f t="shared" si="1"/>
        <v>340</v>
      </c>
      <c r="D15" s="25">
        <v>17</v>
      </c>
      <c r="E15" s="23">
        <f t="shared" si="0"/>
        <v>340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155079</v>
      </c>
      <c r="D19" s="30" t="s">
        <v>76</v>
      </c>
      <c r="E19" s="31">
        <f>SUM(E10:E18)</f>
        <v>155079</v>
      </c>
    </row>
    <row r="20" spans="1:5" ht="30" customHeight="1" x14ac:dyDescent="0.3">
      <c r="A20" s="143" t="s">
        <v>97</v>
      </c>
      <c r="B20" s="144"/>
      <c r="C20" s="32">
        <v>155079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306</v>
      </c>
      <c r="C32" s="37" t="s">
        <v>82</v>
      </c>
      <c r="D32" s="153" t="s">
        <v>307</v>
      </c>
      <c r="E32" s="154"/>
    </row>
    <row r="33" spans="1:5" ht="18" customHeight="1" x14ac:dyDescent="0.3">
      <c r="A33" s="37" t="s">
        <v>83</v>
      </c>
      <c r="B33" s="106" t="s">
        <v>308</v>
      </c>
      <c r="C33" s="39" t="s">
        <v>84</v>
      </c>
      <c r="D33" s="147" t="s">
        <v>309</v>
      </c>
      <c r="E33" s="148"/>
    </row>
    <row r="34" spans="1:5" ht="27.6" x14ac:dyDescent="0.3">
      <c r="A34" s="39" t="s">
        <v>218</v>
      </c>
      <c r="B34" s="38" t="s">
        <v>310</v>
      </c>
      <c r="C34" s="39" t="s">
        <v>219</v>
      </c>
      <c r="D34" s="149" t="s">
        <v>255</v>
      </c>
      <c r="E34" s="150"/>
    </row>
    <row r="35" spans="1:5" ht="27.6" x14ac:dyDescent="0.3">
      <c r="A35" s="39" t="s">
        <v>220</v>
      </c>
      <c r="B35" s="38" t="s">
        <v>293</v>
      </c>
      <c r="C35" s="39" t="s">
        <v>222</v>
      </c>
      <c r="D35" s="149" t="s">
        <v>311</v>
      </c>
      <c r="E35" s="150"/>
    </row>
    <row r="36" spans="1:5" ht="25.5" customHeight="1" x14ac:dyDescent="0.3">
      <c r="A36" s="39" t="s">
        <v>221</v>
      </c>
      <c r="B36" s="38" t="s">
        <v>312</v>
      </c>
      <c r="C36" s="39" t="s">
        <v>223</v>
      </c>
      <c r="D36" s="151" t="s">
        <v>294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W16" sqref="W1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BH3571</v>
      </c>
      <c r="C5" s="119" t="str">
        <f>IF('Loan Outstanding Report'!$H$5="", "", 'Loan Outstanding Report'!$H$5)</f>
        <v>Patahi</v>
      </c>
      <c r="D5" s="41" t="s">
        <v>327</v>
      </c>
      <c r="E5" s="65">
        <v>45975</v>
      </c>
      <c r="F5" s="38" t="s">
        <v>292</v>
      </c>
      <c r="G5" s="49" t="s">
        <v>318</v>
      </c>
      <c r="H5" s="49" t="s">
        <v>319</v>
      </c>
      <c r="I5" s="120" t="s">
        <v>256</v>
      </c>
      <c r="J5" s="120" t="s">
        <v>259</v>
      </c>
      <c r="K5" s="120" t="s">
        <v>263</v>
      </c>
      <c r="L5" s="11">
        <v>354779167</v>
      </c>
      <c r="M5" s="65" t="s">
        <v>272</v>
      </c>
      <c r="N5" s="124">
        <v>54000</v>
      </c>
      <c r="O5" s="124">
        <v>2880</v>
      </c>
      <c r="P5" s="121" t="s">
        <v>139</v>
      </c>
      <c r="Q5" s="80">
        <v>45308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202</v>
      </c>
      <c r="W5" s="122" t="s">
        <v>323</v>
      </c>
    </row>
    <row r="6" spans="1:23" ht="25.05" customHeight="1" x14ac:dyDescent="0.3">
      <c r="A6" s="64">
        <v>2</v>
      </c>
      <c r="B6" s="60" t="str">
        <f>IF(J6&lt;&gt;"", $B$5, "")</f>
        <v>BH3571</v>
      </c>
      <c r="C6" s="119" t="str">
        <f>IF(J6&lt;&gt;"", $C$5, "")</f>
        <v>Patahi</v>
      </c>
      <c r="D6" s="41" t="str">
        <f>IF(J6&lt;&gt;"", $D$5, "")</f>
        <v>FN25-26-02904</v>
      </c>
      <c r="E6" s="65">
        <v>45975</v>
      </c>
      <c r="F6" s="38" t="s">
        <v>292</v>
      </c>
      <c r="G6" s="49" t="s">
        <v>318</v>
      </c>
      <c r="H6" s="49" t="s">
        <v>319</v>
      </c>
      <c r="I6" s="120" t="s">
        <v>256</v>
      </c>
      <c r="J6" s="120" t="s">
        <v>259</v>
      </c>
      <c r="K6" s="120" t="s">
        <v>263</v>
      </c>
      <c r="L6" s="11">
        <v>354779167</v>
      </c>
      <c r="M6" s="65" t="s">
        <v>272</v>
      </c>
      <c r="N6" s="124">
        <v>54000</v>
      </c>
      <c r="O6" s="124">
        <v>2880</v>
      </c>
      <c r="P6" s="121" t="s">
        <v>139</v>
      </c>
      <c r="Q6" s="80">
        <v>45363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202</v>
      </c>
      <c r="W6" s="122" t="s">
        <v>324</v>
      </c>
    </row>
    <row r="7" spans="1:23" ht="25.05" customHeight="1" x14ac:dyDescent="0.3">
      <c r="A7" s="64">
        <v>3</v>
      </c>
      <c r="B7" s="60" t="str">
        <f t="shared" ref="B7:B70" si="2">IF(J7&lt;&gt;"", $B$5, "")</f>
        <v>BH3571</v>
      </c>
      <c r="C7" s="119" t="str">
        <f t="shared" ref="C7:C70" si="3">IF(J7&lt;&gt;"", $C$5, "")</f>
        <v>Patahi</v>
      </c>
      <c r="D7" s="41" t="str">
        <f t="shared" ref="D7:D70" si="4">IF(J7&lt;&gt;"", $D$5, "")</f>
        <v>FN25-26-02904</v>
      </c>
      <c r="E7" s="65">
        <v>45975</v>
      </c>
      <c r="F7" s="38" t="str">
        <f t="shared" ref="F7:F70" si="5">IF(J7&lt;&gt;"", $F$5, "")</f>
        <v>Rohit Kumar</v>
      </c>
      <c r="G7" s="49" t="str">
        <f t="shared" ref="G7:G70" si="6">IF(J7&lt;&gt;"", $G$5, "")</f>
        <v>SF0062010</v>
      </c>
      <c r="H7" s="49" t="str">
        <f t="shared" ref="H7:H70" si="7">IF(J7&lt;&gt;"", $H$5, "")</f>
        <v>Branch Quality Manager</v>
      </c>
      <c r="I7" s="120" t="s">
        <v>256</v>
      </c>
      <c r="J7" s="120" t="s">
        <v>259</v>
      </c>
      <c r="K7" s="120" t="s">
        <v>263</v>
      </c>
      <c r="L7" s="11">
        <v>354779167</v>
      </c>
      <c r="M7" s="65" t="s">
        <v>272</v>
      </c>
      <c r="N7" s="124">
        <v>54000</v>
      </c>
      <c r="O7" s="124">
        <v>2880</v>
      </c>
      <c r="P7" s="121" t="s">
        <v>139</v>
      </c>
      <c r="Q7" s="80">
        <v>45424</v>
      </c>
      <c r="R7" s="124">
        <v>3550</v>
      </c>
      <c r="S7" s="124">
        <v>2880</v>
      </c>
      <c r="T7" s="124">
        <v>0</v>
      </c>
      <c r="U7" s="125">
        <f t="shared" si="1"/>
        <v>670</v>
      </c>
      <c r="V7" s="117" t="s">
        <v>202</v>
      </c>
      <c r="W7" s="122" t="s">
        <v>295</v>
      </c>
    </row>
    <row r="8" spans="1:23" ht="25.05" customHeight="1" x14ac:dyDescent="0.3">
      <c r="A8" s="64">
        <v>4</v>
      </c>
      <c r="B8" s="60" t="str">
        <f t="shared" si="2"/>
        <v>BH3571</v>
      </c>
      <c r="C8" s="119" t="str">
        <f t="shared" si="3"/>
        <v>Patahi</v>
      </c>
      <c r="D8" s="41" t="str">
        <f t="shared" si="4"/>
        <v>FN25-26-02904</v>
      </c>
      <c r="E8" s="65">
        <v>45975</v>
      </c>
      <c r="F8" s="38" t="str">
        <f t="shared" si="5"/>
        <v>Rohit Kumar</v>
      </c>
      <c r="G8" s="49" t="str">
        <f t="shared" si="6"/>
        <v>SF0062010</v>
      </c>
      <c r="H8" s="49" t="str">
        <f t="shared" si="7"/>
        <v>Branch Quality Manager</v>
      </c>
      <c r="I8" s="120" t="s">
        <v>256</v>
      </c>
      <c r="J8" s="120" t="s">
        <v>259</v>
      </c>
      <c r="K8" s="120" t="s">
        <v>263</v>
      </c>
      <c r="L8" s="11">
        <v>354779167</v>
      </c>
      <c r="M8" s="65" t="s">
        <v>272</v>
      </c>
      <c r="N8" s="124">
        <v>54000</v>
      </c>
      <c r="O8" s="124">
        <v>2880</v>
      </c>
      <c r="P8" s="121" t="s">
        <v>139</v>
      </c>
      <c r="Q8" s="80">
        <v>45457</v>
      </c>
      <c r="R8" s="124">
        <v>3550</v>
      </c>
      <c r="S8" s="124">
        <v>2880</v>
      </c>
      <c r="T8" s="124">
        <v>0</v>
      </c>
      <c r="U8" s="125">
        <f t="shared" si="1"/>
        <v>670</v>
      </c>
      <c r="V8" s="117" t="s">
        <v>202</v>
      </c>
      <c r="W8" s="122" t="s">
        <v>296</v>
      </c>
    </row>
    <row r="9" spans="1:23" ht="25.05" customHeight="1" x14ac:dyDescent="0.3">
      <c r="A9" s="64">
        <v>5</v>
      </c>
      <c r="B9" s="60" t="str">
        <f t="shared" si="2"/>
        <v>BH3571</v>
      </c>
      <c r="C9" s="119" t="str">
        <f t="shared" si="3"/>
        <v>Patahi</v>
      </c>
      <c r="D9" s="41" t="str">
        <f t="shared" si="4"/>
        <v>FN25-26-02904</v>
      </c>
      <c r="E9" s="65">
        <v>45975</v>
      </c>
      <c r="F9" s="38" t="str">
        <f t="shared" si="5"/>
        <v>Rohit Kumar</v>
      </c>
      <c r="G9" s="49" t="str">
        <f t="shared" si="6"/>
        <v>SF0062010</v>
      </c>
      <c r="H9" s="49" t="str">
        <f t="shared" si="7"/>
        <v>Branch Quality Manager</v>
      </c>
      <c r="I9" s="120" t="s">
        <v>256</v>
      </c>
      <c r="J9" s="120" t="s">
        <v>259</v>
      </c>
      <c r="K9" s="120" t="s">
        <v>263</v>
      </c>
      <c r="L9" s="11">
        <v>354779167</v>
      </c>
      <c r="M9" s="65" t="s">
        <v>272</v>
      </c>
      <c r="N9" s="124">
        <v>54000</v>
      </c>
      <c r="O9" s="124">
        <v>2880</v>
      </c>
      <c r="P9" s="121" t="s">
        <v>139</v>
      </c>
      <c r="Q9" s="80">
        <v>45487</v>
      </c>
      <c r="R9" s="124">
        <v>3550</v>
      </c>
      <c r="S9" s="124">
        <v>2880</v>
      </c>
      <c r="T9" s="124">
        <v>0</v>
      </c>
      <c r="U9" s="125">
        <f t="shared" si="1"/>
        <v>670</v>
      </c>
      <c r="V9" s="117" t="s">
        <v>202</v>
      </c>
      <c r="W9" s="122" t="s">
        <v>297</v>
      </c>
    </row>
    <row r="10" spans="1:23" ht="25.05" customHeight="1" x14ac:dyDescent="0.3">
      <c r="A10" s="64">
        <v>6</v>
      </c>
      <c r="B10" s="60" t="str">
        <f t="shared" si="2"/>
        <v>BH3571</v>
      </c>
      <c r="C10" s="119" t="str">
        <f t="shared" si="3"/>
        <v>Patahi</v>
      </c>
      <c r="D10" s="41" t="str">
        <f t="shared" si="4"/>
        <v>FN25-26-02904</v>
      </c>
      <c r="E10" s="65">
        <v>45975</v>
      </c>
      <c r="F10" s="38" t="str">
        <f t="shared" si="5"/>
        <v>Rohit Kumar</v>
      </c>
      <c r="G10" s="49" t="str">
        <f t="shared" si="6"/>
        <v>SF0062010</v>
      </c>
      <c r="H10" s="49" t="str">
        <f t="shared" si="7"/>
        <v>Branch Quality Manager</v>
      </c>
      <c r="I10" s="120" t="s">
        <v>256</v>
      </c>
      <c r="J10" s="120" t="s">
        <v>259</v>
      </c>
      <c r="K10" s="120" t="s">
        <v>263</v>
      </c>
      <c r="L10" s="11">
        <v>354779167</v>
      </c>
      <c r="M10" s="65" t="s">
        <v>272</v>
      </c>
      <c r="N10" s="124">
        <v>54000</v>
      </c>
      <c r="O10" s="124">
        <v>2880</v>
      </c>
      <c r="P10" s="121" t="s">
        <v>139</v>
      </c>
      <c r="Q10" s="80">
        <v>45548</v>
      </c>
      <c r="R10" s="124">
        <v>3550</v>
      </c>
      <c r="S10" s="124">
        <v>2880</v>
      </c>
      <c r="T10" s="124">
        <v>0</v>
      </c>
      <c r="U10" s="125">
        <f t="shared" si="1"/>
        <v>670</v>
      </c>
      <c r="V10" s="117" t="s">
        <v>202</v>
      </c>
      <c r="W10" s="122" t="s">
        <v>298</v>
      </c>
    </row>
    <row r="11" spans="1:23" ht="25.05" customHeight="1" x14ac:dyDescent="0.3">
      <c r="A11" s="64">
        <v>7</v>
      </c>
      <c r="B11" s="60" t="str">
        <f t="shared" si="2"/>
        <v>BH3571</v>
      </c>
      <c r="C11" s="119" t="str">
        <f t="shared" si="3"/>
        <v>Patahi</v>
      </c>
      <c r="D11" s="41" t="str">
        <f t="shared" si="4"/>
        <v>FN25-26-02904</v>
      </c>
      <c r="E11" s="65">
        <v>45975</v>
      </c>
      <c r="F11" s="38" t="str">
        <f t="shared" ref="F11" si="8">IF(J11&lt;&gt;"", $F$5, "")</f>
        <v>Rohit Kumar</v>
      </c>
      <c r="G11" s="49" t="str">
        <f t="shared" ref="G11" si="9">IF(J11&lt;&gt;"", $G$5, "")</f>
        <v>SF0062010</v>
      </c>
      <c r="H11" s="49" t="str">
        <f t="shared" ref="H11" si="10">IF(J11&lt;&gt;"", $H$5, "")</f>
        <v>Branch Quality Manager</v>
      </c>
      <c r="I11" s="120" t="s">
        <v>267</v>
      </c>
      <c r="J11" s="120" t="s">
        <v>269</v>
      </c>
      <c r="K11" s="120" t="s">
        <v>271</v>
      </c>
      <c r="L11" s="11">
        <v>354710781</v>
      </c>
      <c r="M11" s="65" t="s">
        <v>280</v>
      </c>
      <c r="N11" s="124">
        <v>42000</v>
      </c>
      <c r="O11" s="124">
        <v>2240</v>
      </c>
      <c r="P11" s="121" t="s">
        <v>139</v>
      </c>
      <c r="Q11" s="80">
        <v>45544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299</v>
      </c>
    </row>
    <row r="12" spans="1:23" ht="25.05" customHeight="1" x14ac:dyDescent="0.3">
      <c r="A12" s="64">
        <v>8</v>
      </c>
      <c r="B12" s="60" t="str">
        <f t="shared" si="2"/>
        <v>BH3571</v>
      </c>
      <c r="C12" s="119" t="str">
        <f t="shared" si="3"/>
        <v>Patahi</v>
      </c>
      <c r="D12" s="41" t="str">
        <f t="shared" si="4"/>
        <v>FN25-26-02904</v>
      </c>
      <c r="E12" s="65">
        <v>45975</v>
      </c>
      <c r="F12" s="38" t="str">
        <f t="shared" si="5"/>
        <v>Rohit Kumar</v>
      </c>
      <c r="G12" s="49" t="str">
        <f t="shared" si="6"/>
        <v>SF0062010</v>
      </c>
      <c r="H12" s="49" t="str">
        <f t="shared" si="7"/>
        <v>Branch Quality Manager</v>
      </c>
      <c r="I12" s="120" t="s">
        <v>267</v>
      </c>
      <c r="J12" s="120" t="s">
        <v>269</v>
      </c>
      <c r="K12" s="120" t="s">
        <v>271</v>
      </c>
      <c r="L12" s="11">
        <v>354710781</v>
      </c>
      <c r="M12" s="65" t="s">
        <v>280</v>
      </c>
      <c r="N12" s="124">
        <v>42000</v>
      </c>
      <c r="O12" s="124">
        <v>2240</v>
      </c>
      <c r="P12" s="121" t="s">
        <v>139</v>
      </c>
      <c r="Q12" s="80">
        <v>45605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300</v>
      </c>
    </row>
    <row r="13" spans="1:23" ht="25.05" customHeight="1" x14ac:dyDescent="0.3">
      <c r="A13" s="64">
        <v>9</v>
      </c>
      <c r="B13" s="60" t="str">
        <f t="shared" si="2"/>
        <v>BH3571</v>
      </c>
      <c r="C13" s="119" t="str">
        <f t="shared" si="3"/>
        <v>Patahi</v>
      </c>
      <c r="D13" s="41" t="str">
        <f t="shared" si="4"/>
        <v>FN25-26-02904</v>
      </c>
      <c r="E13" s="65">
        <v>45975</v>
      </c>
      <c r="F13" s="38" t="str">
        <f t="shared" si="5"/>
        <v>Rohit Kumar</v>
      </c>
      <c r="G13" s="49" t="str">
        <f t="shared" si="6"/>
        <v>SF0062010</v>
      </c>
      <c r="H13" s="49" t="str">
        <f t="shared" si="7"/>
        <v>Branch Quality Manager</v>
      </c>
      <c r="I13" s="120" t="s">
        <v>267</v>
      </c>
      <c r="J13" s="120" t="s">
        <v>269</v>
      </c>
      <c r="K13" s="120" t="s">
        <v>271</v>
      </c>
      <c r="L13" s="11">
        <v>354710781</v>
      </c>
      <c r="M13" s="65" t="s">
        <v>280</v>
      </c>
      <c r="N13" s="124">
        <v>42000</v>
      </c>
      <c r="O13" s="124">
        <v>2240</v>
      </c>
      <c r="P13" s="121" t="s">
        <v>139</v>
      </c>
      <c r="Q13" s="80">
        <v>45635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301</v>
      </c>
    </row>
    <row r="14" spans="1:23" ht="25.05" customHeight="1" x14ac:dyDescent="0.3">
      <c r="A14" s="64">
        <v>10</v>
      </c>
      <c r="B14" s="60" t="str">
        <f t="shared" si="2"/>
        <v>BH3571</v>
      </c>
      <c r="C14" s="119" t="str">
        <f t="shared" si="3"/>
        <v>Patahi</v>
      </c>
      <c r="D14" s="41" t="str">
        <f t="shared" si="4"/>
        <v>FN25-26-02904</v>
      </c>
      <c r="E14" s="65">
        <v>45975</v>
      </c>
      <c r="F14" s="38" t="str">
        <f t="shared" si="5"/>
        <v>Rohit Kumar</v>
      </c>
      <c r="G14" s="49" t="str">
        <f t="shared" si="6"/>
        <v>SF0062010</v>
      </c>
      <c r="H14" s="49" t="str">
        <f t="shared" si="7"/>
        <v>Branch Quality Manager</v>
      </c>
      <c r="I14" s="120" t="s">
        <v>267</v>
      </c>
      <c r="J14" s="120" t="s">
        <v>269</v>
      </c>
      <c r="K14" s="120" t="s">
        <v>271</v>
      </c>
      <c r="L14" s="11">
        <v>354710781</v>
      </c>
      <c r="M14" s="65" t="s">
        <v>280</v>
      </c>
      <c r="N14" s="124">
        <v>42000</v>
      </c>
      <c r="O14" s="124">
        <v>2240</v>
      </c>
      <c r="P14" s="121" t="s">
        <v>139</v>
      </c>
      <c r="Q14" s="80">
        <v>45666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302</v>
      </c>
    </row>
    <row r="15" spans="1:23" ht="25.05" customHeight="1" x14ac:dyDescent="0.3">
      <c r="A15" s="64">
        <v>11</v>
      </c>
      <c r="B15" s="60" t="str">
        <f t="shared" si="2"/>
        <v>BH3571</v>
      </c>
      <c r="C15" s="119" t="str">
        <f t="shared" si="3"/>
        <v>Patahi</v>
      </c>
      <c r="D15" s="41" t="str">
        <f t="shared" si="4"/>
        <v>FN25-26-02904</v>
      </c>
      <c r="E15" s="65">
        <v>45975</v>
      </c>
      <c r="F15" s="38" t="str">
        <f t="shared" si="5"/>
        <v>Rohit Kumar</v>
      </c>
      <c r="G15" s="49" t="str">
        <f t="shared" si="6"/>
        <v>SF0062010</v>
      </c>
      <c r="H15" s="49" t="str">
        <f t="shared" si="7"/>
        <v>Branch Quality Manager</v>
      </c>
      <c r="I15" s="120" t="s">
        <v>267</v>
      </c>
      <c r="J15" s="120" t="s">
        <v>269</v>
      </c>
      <c r="K15" s="120" t="s">
        <v>271</v>
      </c>
      <c r="L15" s="11">
        <v>354710781</v>
      </c>
      <c r="M15" s="65" t="s">
        <v>280</v>
      </c>
      <c r="N15" s="124">
        <v>42000</v>
      </c>
      <c r="O15" s="124">
        <v>2240</v>
      </c>
      <c r="P15" s="121" t="s">
        <v>139</v>
      </c>
      <c r="Q15" s="80">
        <v>45697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 t="s">
        <v>303</v>
      </c>
    </row>
    <row r="16" spans="1:23" ht="25.05" customHeight="1" x14ac:dyDescent="0.3">
      <c r="A16" s="64">
        <v>12</v>
      </c>
      <c r="B16" s="60" t="str">
        <f t="shared" si="2"/>
        <v>BH3571</v>
      </c>
      <c r="C16" s="119" t="str">
        <f t="shared" si="3"/>
        <v>Patahi</v>
      </c>
      <c r="D16" s="41" t="str">
        <f t="shared" si="4"/>
        <v>FN25-26-02904</v>
      </c>
      <c r="E16" s="65">
        <v>45975</v>
      </c>
      <c r="F16" s="38" t="str">
        <f t="shared" si="5"/>
        <v>Rohit Kumar</v>
      </c>
      <c r="G16" s="49" t="str">
        <f t="shared" si="6"/>
        <v>SF0062010</v>
      </c>
      <c r="H16" s="49" t="str">
        <f t="shared" si="7"/>
        <v>Branch Quality Manager</v>
      </c>
      <c r="I16" s="120" t="s">
        <v>267</v>
      </c>
      <c r="J16" s="120" t="s">
        <v>269</v>
      </c>
      <c r="K16" s="120" t="s">
        <v>271</v>
      </c>
      <c r="L16" s="11">
        <v>354710781</v>
      </c>
      <c r="M16" s="65" t="s">
        <v>280</v>
      </c>
      <c r="N16" s="124">
        <v>42000</v>
      </c>
      <c r="O16" s="124">
        <v>2240</v>
      </c>
      <c r="P16" s="121" t="s">
        <v>139</v>
      </c>
      <c r="Q16" s="80">
        <v>45725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304</v>
      </c>
    </row>
    <row r="17" spans="1:23" ht="25.05" customHeight="1" x14ac:dyDescent="0.3">
      <c r="A17" s="64">
        <v>13</v>
      </c>
      <c r="B17" s="60" t="str">
        <f t="shared" si="2"/>
        <v>BH3571</v>
      </c>
      <c r="C17" s="119" t="str">
        <f t="shared" si="3"/>
        <v>Patahi</v>
      </c>
      <c r="D17" s="41" t="str">
        <f t="shared" si="4"/>
        <v>FN25-26-02904</v>
      </c>
      <c r="E17" s="65">
        <v>45975</v>
      </c>
      <c r="F17" s="38" t="str">
        <f t="shared" si="5"/>
        <v>Rohit Kumar</v>
      </c>
      <c r="G17" s="49" t="str">
        <f t="shared" si="6"/>
        <v>SF0062010</v>
      </c>
      <c r="H17" s="49" t="str">
        <f t="shared" si="7"/>
        <v>Branch Quality Manager</v>
      </c>
      <c r="I17" s="120" t="s">
        <v>267</v>
      </c>
      <c r="J17" s="120" t="s">
        <v>269</v>
      </c>
      <c r="K17" s="120" t="s">
        <v>271</v>
      </c>
      <c r="L17" s="11">
        <v>354710781</v>
      </c>
      <c r="M17" s="65" t="s">
        <v>280</v>
      </c>
      <c r="N17" s="124">
        <v>42000</v>
      </c>
      <c r="O17" s="124">
        <v>2240</v>
      </c>
      <c r="P17" s="121" t="s">
        <v>139</v>
      </c>
      <c r="Q17" s="80">
        <v>45756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201</v>
      </c>
      <c r="W17" s="122" t="s">
        <v>305</v>
      </c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20883</v>
      </c>
      <c r="J5" s="38" t="s">
        <v>253</v>
      </c>
      <c r="K5" s="84">
        <v>20883</v>
      </c>
      <c r="L5" s="84" t="s">
        <v>254</v>
      </c>
      <c r="M5" s="38" t="s">
        <v>255</v>
      </c>
      <c r="N5" s="84">
        <v>30081</v>
      </c>
      <c r="O5" s="84" t="s">
        <v>256</v>
      </c>
      <c r="P5" s="84">
        <v>46671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354779167</v>
      </c>
      <c r="Z5" s="38" t="s">
        <v>263</v>
      </c>
      <c r="AA5" s="108" t="s">
        <v>272</v>
      </c>
      <c r="AB5" s="84">
        <v>54000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2880</v>
      </c>
      <c r="AK5" s="84">
        <v>2880</v>
      </c>
      <c r="AL5" s="108" t="s">
        <v>279</v>
      </c>
      <c r="AM5" s="84">
        <v>21603.41</v>
      </c>
      <c r="AN5" s="112">
        <v>12036.59</v>
      </c>
      <c r="AO5" s="112">
        <v>33640</v>
      </c>
      <c r="AP5" s="112">
        <v>32396.59</v>
      </c>
      <c r="AQ5" s="112">
        <v>4600.41</v>
      </c>
      <c r="AR5" s="112">
        <v>36997</v>
      </c>
      <c r="AS5" s="112">
        <v>14971.89</v>
      </c>
      <c r="AT5" s="112">
        <v>3228.11</v>
      </c>
      <c r="AU5" s="112">
        <v>18200</v>
      </c>
      <c r="AV5" s="84">
        <v>18</v>
      </c>
      <c r="AW5" s="84"/>
      <c r="AX5" s="84"/>
      <c r="AY5" s="108"/>
      <c r="AZ5" s="84"/>
      <c r="BA5" s="84"/>
      <c r="BB5" s="84" t="s">
        <v>287</v>
      </c>
      <c r="BC5" s="84"/>
      <c r="BD5" s="108"/>
      <c r="BE5" s="84">
        <v>0</v>
      </c>
      <c r="BF5" s="38" t="s">
        <v>259</v>
      </c>
      <c r="BG5" s="84" t="s">
        <v>288</v>
      </c>
      <c r="BH5" s="114" t="s">
        <v>290</v>
      </c>
      <c r="BI5" s="38" t="s">
        <v>110</v>
      </c>
      <c r="BJ5" s="85">
        <v>45975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21300</v>
      </c>
      <c r="BQ5" s="117" t="s">
        <v>202</v>
      </c>
      <c r="BR5" s="118" t="s">
        <v>322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20909</v>
      </c>
      <c r="J6" s="38" t="s">
        <v>264</v>
      </c>
      <c r="K6" s="84">
        <v>20909</v>
      </c>
      <c r="L6" s="84" t="s">
        <v>265</v>
      </c>
      <c r="M6" s="38" t="s">
        <v>266</v>
      </c>
      <c r="N6" s="84">
        <v>360345</v>
      </c>
      <c r="O6" s="84" t="s">
        <v>267</v>
      </c>
      <c r="P6" s="84">
        <v>531783</v>
      </c>
      <c r="Q6" s="38" t="s">
        <v>268</v>
      </c>
      <c r="R6" s="38" t="s">
        <v>258</v>
      </c>
      <c r="S6" s="84" t="s">
        <v>269</v>
      </c>
      <c r="T6" s="84" t="s">
        <v>269</v>
      </c>
      <c r="U6" s="84" t="s">
        <v>260</v>
      </c>
      <c r="V6" s="84" t="s">
        <v>261</v>
      </c>
      <c r="W6" s="84">
        <v>541</v>
      </c>
      <c r="X6" s="38" t="s">
        <v>270</v>
      </c>
      <c r="Y6" s="84">
        <v>354710781</v>
      </c>
      <c r="Z6" s="38" t="s">
        <v>271</v>
      </c>
      <c r="AA6" s="108" t="s">
        <v>280</v>
      </c>
      <c r="AB6" s="84">
        <v>42000</v>
      </c>
      <c r="AC6" s="108" t="s">
        <v>273</v>
      </c>
      <c r="AD6" s="84">
        <v>24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285</v>
      </c>
      <c r="AJ6" s="84">
        <v>2240</v>
      </c>
      <c r="AK6" s="84">
        <v>2240</v>
      </c>
      <c r="AL6" s="108" t="s">
        <v>286</v>
      </c>
      <c r="AM6" s="84">
        <v>9431.33</v>
      </c>
      <c r="AN6" s="112">
        <v>6248.67</v>
      </c>
      <c r="AO6" s="112">
        <v>15680</v>
      </c>
      <c r="AP6" s="112">
        <v>32568.67</v>
      </c>
      <c r="AQ6" s="112">
        <v>6606.33</v>
      </c>
      <c r="AR6" s="112">
        <v>39175</v>
      </c>
      <c r="AS6" s="112">
        <v>23053.52</v>
      </c>
      <c r="AT6" s="112">
        <v>6066.48</v>
      </c>
      <c r="AU6" s="112">
        <v>29120</v>
      </c>
      <c r="AV6" s="84">
        <v>20</v>
      </c>
      <c r="AW6" s="84"/>
      <c r="AX6" s="84"/>
      <c r="AY6" s="108"/>
      <c r="AZ6" s="84"/>
      <c r="BA6" s="84"/>
      <c r="BB6" s="84" t="s">
        <v>287</v>
      </c>
      <c r="BC6" s="84"/>
      <c r="BD6" s="108"/>
      <c r="BE6" s="84">
        <v>0</v>
      </c>
      <c r="BF6" s="38" t="s">
        <v>269</v>
      </c>
      <c r="BG6" s="84" t="s">
        <v>289</v>
      </c>
      <c r="BH6" s="114" t="s">
        <v>290</v>
      </c>
      <c r="BI6" s="38" t="s">
        <v>110</v>
      </c>
      <c r="BJ6" s="85">
        <v>45975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15680</v>
      </c>
      <c r="BQ6" s="117" t="s">
        <v>201</v>
      </c>
      <c r="BR6" s="118" t="s">
        <v>291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2025-11-14T11:07:46Z</dcterms:modified>
</cp:coreProperties>
</file>