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17454CC8-C344-4AC0-86F3-C284D0C51A4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<sst xmlns="http://schemas.openxmlformats.org/spreadsheetml/2006/main" count="351" uniqueCount="303">
  <si>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</si>
  <si>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</si>
  <si>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</si>
  <si>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</si>
  <si>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</si>
  <si>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</si>
  <si>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</si>
  <si>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</si>
  <si>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</si>
  <si>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</si>
  <si>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</si>
  <si>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</si>
  <si>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</si>
  <si>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</si>
  <si>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</si>
  <si>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</si>
  <si>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</si>
  <si>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</si>
  <si>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</si>
  <si>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</si>
  <si>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</si>
  <si>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</si>
  <si>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</si>
  <si>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</si>
  <si>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</si>
  <si>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</si>
  <si>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</si>
  <si>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</si>
  <si>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</si>
  <si>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</si>
  <si>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</si>
  <si>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</si>
  <si>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</si>
  <si>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</si>
  <si>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</si>
  <si>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</si>
  <si>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</si>
  <si>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</si>
  <si>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</si>
  <si>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</si>
  <si>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</si>
  <si>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</si>
  <si>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</si>
  <si>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</si>
  <si>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</si>
  <si>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</si>
  <si>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</si>
  <si>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</si>
  <si>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</si>
  <si>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</si>
  <si>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</si>
  <si>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</si>
  <si>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</si>
  <si>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</si>
  <si>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</si>
  <si>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</si>
  <si>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</si>
  <si>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</si>
  <si>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</si>
  <si>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</si>
  <si>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</si>
  <si>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</si>
  <si>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</si>
  <si>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</si>
  <si>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</si>
  <si>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</si>
  <si>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</si>
  <si>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</si>
  <si>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</si>
  <si>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</si>
  <si>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</si>
  <si>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</si>
  <si>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</si>
  <si>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</si>
  <si>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</si>
  <si>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</si>
  <si>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</si>
  <si>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</si>
  <si>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</si>
  <si>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</si>
  <si>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</si>
  <si>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</si>
  <si>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</si>
  <si>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</si>
  <si>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</si>
  <si>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</si>
  <si>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</si>
  <si>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</si>
  <si>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</si>
  <si>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</si>
  <si>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</si>
  <si>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</si>
  <si>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</si>
  <si>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</si>
  <si>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</si>
  <si>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</si>
  <si>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</si>
  <si>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</si>
  <si>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</si>
  <si>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</si>
  <si>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</si>
  <si>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</si>
  <si>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</si>
  <si>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</si>
  <si>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</si>
  <si>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</si>
  <si>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</si>
  <si>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</si>
  <si>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</si>
  <si>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</si>
  <si>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</si>
  <si>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</si>
  <si>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</si>
  <si>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</si>
  <si>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</si>
  <si>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</si>
  <si>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</si>
  <si>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</si>
  <si>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</si>
  <si>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</si>
  <si>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</si>
  <si>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</si>
  <si>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</si>
  <si>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</si>
  <si>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</si>
  <si>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</si>
  <si>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</si>
  <si>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</si>
  <si>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</si>
  <si>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</si>
  <si>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</si>
  <si>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</si>
  <si>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</si>
  <si>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</si>
  <si>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</si>
  <si>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</si>
  <si>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</si>
  <si>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</si>
  <si>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</si>
  <si>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</si>
  <si>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</si>
  <si>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</si>
  <si>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</si>
  <si>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</si>
  <si>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</si>
  <si>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</si>
  <si>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</si>
  <si>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</si>
  <si>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</si>
  <si>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</si>
  <si>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</si>
  <si>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</si>
  <si>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</si>
  <si>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</si>
  <si>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</si>
  <si>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</si>
  <si>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</si>
  <si>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</si>
  <si>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</si>
  <si>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</si>
  <si>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</si>
  <si>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</si>
  <si>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</si>
  <si>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</si>
  <si>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</si>
  <si>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</si>
  <si>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</si>
  <si>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</si>
  <si>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</si>
  <si>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</si>
  <si>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</si>
  <si>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</si>
  <si>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</si>
  <si>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</si>
  <si>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</si>
  <si>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</si>
  <si>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</si>
  <si>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</si>
  <si>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</si>
  <si>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</si>
  <si>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</si>
  <si>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</si>
  <si>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</si>
  <si>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</si>
  <si>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</si>
  <si>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</si>
  <si>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</si>
  <si>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</si>
  <si>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</si>
  <si>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</si>
  <si>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</si>
  <si>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</si>
  <si>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</si>
  <si>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</si>
  <si>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</si>
  <si>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</si>
  <si>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</si>
  <si>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</si>
  <si>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</si>
  <si>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</si>
  <si>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</si>
  <si>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</si>
  <si>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</si>
  <si>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</si>
  <si>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</si>
  <si>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</si>
  <si>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</si>
  <si>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</si>
  <si>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</si>
  <si>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</si>
  <si>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</si>
  <si>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</si>
  <si>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</si>
  <si>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</si>
  <si>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</si>
  <si>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</si>
  <si>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</si>
  <si>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</si>
  <si>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</si>
  <si>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</si>
  <si>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</si>
  <si>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</si>
  <si>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</si>
  <si>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</si>
  <si>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</si>
  <si>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</si>
  <si>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</si>
  <si>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</si>
  <si>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</si>
  <si>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</si>
  <si>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</si>
  <si>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</si>
  <si>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</si>
  <si>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</si>
  <si>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</si>
  <si>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</si>
  <si>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</si>
  <si>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</si>
  <si>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</si>
  <si>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</si>
  <si>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</si>
  <si>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</si>
  <si>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</si>
  <si>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</si>
  <si>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</si>
  <si>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</si>
  <si>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</si>
  <si>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BH9225</t>
  </si>
  <si>
    <t>Pipra</t>
  </si>
  <si>
    <t>Kesariya</t>
  </si>
  <si>
    <t>Siwan</t>
  </si>
  <si>
    <t>Motihari</t>
  </si>
  <si>
    <t>Bihar</t>
  </si>
  <si>
    <t>Dual Staff</t>
  </si>
  <si>
    <t>R</t>
  </si>
  <si>
    <t>Kundan Kumar</t>
  </si>
  <si>
    <t>SF0099374</t>
  </si>
  <si>
    <t>BM</t>
  </si>
  <si>
    <t>Available &amp; Updated</t>
  </si>
  <si>
    <t>L</t>
  </si>
  <si>
    <t>Krishan  Kumar yadav</t>
  </si>
  <si>
    <t>SF0097508</t>
  </si>
  <si>
    <t>LO</t>
  </si>
  <si>
    <t>North</t>
  </si>
  <si>
    <t>Bihar-1</t>
  </si>
  <si>
    <t>BH2925</t>
  </si>
  <si>
    <t>Ramkaranpakri</t>
  </si>
  <si>
    <t>SF0096031</t>
  </si>
  <si>
    <t>Bhushan Kumar</t>
  </si>
  <si>
    <t>688011</t>
  </si>
  <si>
    <t>Devdas2 688011 G1</t>
  </si>
  <si>
    <t>Chetana</t>
  </si>
  <si>
    <t>SSF4198497</t>
  </si>
  <si>
    <t>OBC</t>
  </si>
  <si>
    <t>HINDU</t>
  </si>
  <si>
    <t>Agriculture &amp; Farming</t>
  </si>
  <si>
    <t>MINU DEVI</t>
  </si>
  <si>
    <t>25-Jul-2023</t>
  </si>
  <si>
    <t>Tue</t>
  </si>
  <si>
    <t>1</t>
  </si>
  <si>
    <t>2.30 Yrs</t>
  </si>
  <si>
    <t>25 Jul 2023</t>
  </si>
  <si>
    <t>&gt; 2 to 4 Years</t>
  </si>
  <si>
    <t>03-Sep-2023</t>
  </si>
  <si>
    <t>03-Jul-2025</t>
  </si>
  <si>
    <t>Open</t>
  </si>
  <si>
    <t/>
  </si>
  <si>
    <t>9967877003</t>
  </si>
  <si>
    <t>Chandan Kumar Patel/SF0084720</t>
  </si>
  <si>
    <t>Brijesh Sah</t>
  </si>
  <si>
    <t>SF0070883</t>
  </si>
  <si>
    <t>CSS</t>
  </si>
  <si>
    <t>Manoj Kumar Chaurasiya/SF0033255</t>
  </si>
  <si>
    <t>Ranjit kumar/SF0090200</t>
  </si>
  <si>
    <t>Rakesh Kumar Raju/SF007606</t>
  </si>
  <si>
    <t>Alok Kumar Raju/SF0091403</t>
  </si>
  <si>
    <t>Terminated</t>
  </si>
  <si>
    <t>Loan Outstanding Report Detailed Recon as on 11-Nov-2025</t>
  </si>
  <si>
    <t>Report generation date &amp; time: Wednesday, November 12, 2025 7:31 PM</t>
  </si>
  <si>
    <t>LO Brijesh Sah ,Emp id-SF0070883 Collected  Advance  emi- 2250 4 Aug-23 but not posted in Fimo.</t>
  </si>
  <si>
    <t>FIR Not Filled</t>
  </si>
  <si>
    <t>Completed-Report Submitted</t>
  </si>
  <si>
    <t>FN25-26-02906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</si>
</sst>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BH2925</v>
      </c>
      <c r="D5" s="63" t="str">
        <f>IF('Physical Cash at Safe'!D28="Yes", 'Physical Cash at Safe'!A4, 'Borrower Wise Details'!C5)</f>
        <v>Pipra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45954</v>
      </c>
      <c r="H5" s="107" t="s">
        <v>291</v>
      </c>
      <c r="I5" s="61">
        <v>45975</v>
      </c>
      <c r="J5" s="74" t="str">
        <f>IF('Physical Cash at Safe'!D28="Yes",'Physical Cash at Safe'!E28,IF('Borrower Wise Details'!D5&lt;&gt;"",'Borrower Wise Details'!D5,""))</f>
        <v>FN25-26-02906</v>
      </c>
      <c r="K5" s="81">
        <v>1</v>
      </c>
      <c r="L5" s="82">
        <v>2250</v>
      </c>
      <c r="M5" s="82">
        <v>0</v>
      </c>
      <c r="N5" s="82" t="s">
        <v>292</v>
      </c>
      <c r="O5" s="82" t="s">
        <v>293</v>
      </c>
      <c r="P5" s="82" t="s">
        <v>294</v>
      </c>
      <c r="Q5" s="82" t="s">
        <v>295</v>
      </c>
      <c r="R5" s="75" t="str">
        <f>IF('Physical Cash at Safe'!$D$28="Yes", 'Physical Cash at Safe'!$A$28, IF('Borrower Wise Details'!F5&lt;&gt;"", 'Borrower Wise Details'!F5, ""))</f>
        <v>Brijesh Sah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SF0070883</v>
      </c>
      <c r="U5" s="77" t="s">
        <v>296</v>
      </c>
      <c r="V5" s="61">
        <v>45300</v>
      </c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301</v>
      </c>
      <c r="Z5" s="61">
        <v>45975</v>
      </c>
      <c r="AA5" s="61">
        <v>45975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2250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45975</v>
      </c>
      <c r="AH5" s="70" t="s">
        <v>299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BH2925</v>
      </c>
      <c r="C5" s="50" t="str">
        <f>IF('Fraud Investigation Report'!D5="", "", 'Fraud Investigation Report'!D5)</f>
        <v>Pipra</v>
      </c>
      <c r="D5" s="68" t="str">
        <f>IF(OR('Fraud Investigation Report'!R5="", 'Fraud Investigation Report'!R5=0), "", 'Fraud Investigation Report'!R5)</f>
        <v>Brijesh Sah</v>
      </c>
      <c r="E5" s="68" t="str">
        <f>IF(OR('Fraud Investigation Report'!T5="", 'Fraud Investigation Report'!T5=0), "", 'Fraud Investigation Report'!T5)</f>
        <v>SF0070883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FN25-26-02906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2250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2250</v>
      </c>
      <c r="Q5" s="49"/>
      <c r="R5" s="84" t="s">
        <v>300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247</v>
      </c>
      <c r="B4" s="41" t="s">
        <v>248</v>
      </c>
      <c r="C4" s="41" t="s">
        <v>249</v>
      </c>
      <c r="D4" s="41" t="s">
        <v>250</v>
      </c>
      <c r="E4" s="41" t="s">
        <v>251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252</v>
      </c>
      <c r="B6" s="18">
        <v>45973</v>
      </c>
      <c r="C6" s="18">
        <v>45972</v>
      </c>
      <c r="D6" s="18">
        <v>45973</v>
      </c>
      <c r="E6" s="19">
        <v>0.58333333333333337</v>
      </c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208</v>
      </c>
      <c r="C11" s="23">
        <f>B11*A11</f>
        <v>104000</v>
      </c>
      <c r="D11" s="25">
        <v>208</v>
      </c>
      <c r="E11" s="23">
        <f t="shared" ref="E11:E17" si="0">D11*A11</f>
        <v>104000</v>
      </c>
    </row>
    <row r="12" spans="1:5" ht="14.4" x14ac:dyDescent="0.3">
      <c r="A12" s="24">
        <v>200</v>
      </c>
      <c r="B12" s="25">
        <v>8</v>
      </c>
      <c r="C12" s="23">
        <f>B12*A12</f>
        <v>1600</v>
      </c>
      <c r="D12" s="25">
        <v>8</v>
      </c>
      <c r="E12" s="23">
        <f t="shared" si="0"/>
        <v>1600</v>
      </c>
    </row>
    <row r="13" spans="1:5" ht="14.4" x14ac:dyDescent="0.3">
      <c r="A13" s="24">
        <v>100</v>
      </c>
      <c r="B13" s="25">
        <v>84</v>
      </c>
      <c r="C13" s="23">
        <f t="shared" ref="C13:C17" si="1">B13*A13</f>
        <v>8400</v>
      </c>
      <c r="D13" s="25">
        <v>84</v>
      </c>
      <c r="E13" s="23">
        <f t="shared" si="0"/>
        <v>8400</v>
      </c>
    </row>
    <row r="14" spans="1:5" ht="14.4" x14ac:dyDescent="0.3">
      <c r="A14" s="24">
        <v>50</v>
      </c>
      <c r="B14" s="25">
        <v>3</v>
      </c>
      <c r="C14" s="23">
        <f t="shared" si="1"/>
        <v>150</v>
      </c>
      <c r="D14" s="25">
        <v>3</v>
      </c>
      <c r="E14" s="23">
        <f t="shared" si="0"/>
        <v>150</v>
      </c>
    </row>
    <row r="15" spans="1:5" ht="14.4" x14ac:dyDescent="0.3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4" x14ac:dyDescent="0.3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114210</v>
      </c>
      <c r="D19" s="30" t="s">
        <v>76</v>
      </c>
      <c r="E19" s="31">
        <f>SUM(E10:E18)</f>
        <v>114210</v>
      </c>
    </row>
    <row r="20" spans="1:5" ht="30" customHeight="1" x14ac:dyDescent="0.3">
      <c r="A20" s="143" t="s">
        <v>97</v>
      </c>
      <c r="B20" s="144"/>
      <c r="C20" s="32">
        <v>114210</v>
      </c>
      <c r="D20" s="33" t="s">
        <v>91</v>
      </c>
      <c r="E20" s="34"/>
    </row>
    <row r="21" spans="1:5" ht="30" customHeight="1" x14ac:dyDescent="0.3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189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5" t="s">
        <v>218</v>
      </c>
      <c r="E29" s="156"/>
    </row>
    <row r="30" spans="1:5" ht="39.9" customHeight="1" x14ac:dyDescent="0.3">
      <c r="A30" s="127"/>
      <c r="B30" s="127"/>
      <c r="C30" s="128"/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219</v>
      </c>
      <c r="B32" s="38" t="s">
        <v>253</v>
      </c>
      <c r="C32" s="37" t="s">
        <v>82</v>
      </c>
      <c r="D32" s="153" t="s">
        <v>258</v>
      </c>
      <c r="E32" s="154"/>
    </row>
    <row r="33" spans="1:5" ht="18" customHeight="1" x14ac:dyDescent="0.3">
      <c r="A33" s="37" t="s">
        <v>83</v>
      </c>
      <c r="B33" s="106" t="s">
        <v>254</v>
      </c>
      <c r="C33" s="39" t="s">
        <v>84</v>
      </c>
      <c r="D33" s="147" t="s">
        <v>259</v>
      </c>
      <c r="E33" s="148"/>
    </row>
    <row r="34" spans="1:5" ht="27.6" x14ac:dyDescent="0.3">
      <c r="A34" s="39" t="s">
        <v>220</v>
      </c>
      <c r="B34" s="38" t="s">
        <v>255</v>
      </c>
      <c r="C34" s="39" t="s">
        <v>221</v>
      </c>
      <c r="D34" s="149" t="s">
        <v>260</v>
      </c>
      <c r="E34" s="150"/>
    </row>
    <row r="35" spans="1:5" ht="27.6" x14ac:dyDescent="0.3">
      <c r="A35" s="39" t="s">
        <v>222</v>
      </c>
      <c r="B35" s="38" t="s">
        <v>256</v>
      </c>
      <c r="C35" s="39" t="s">
        <v>224</v>
      </c>
      <c r="D35" s="149" t="s">
        <v>261</v>
      </c>
      <c r="E35" s="150"/>
    </row>
    <row r="36" spans="1:5" ht="25.5" customHeight="1" x14ac:dyDescent="0.3">
      <c r="A36" s="39" t="s">
        <v>223</v>
      </c>
      <c r="B36" s="38" t="s">
        <v>257</v>
      </c>
      <c r="C36" s="39" t="s">
        <v>225</v>
      </c>
      <c r="D36" s="151" t="s">
        <v>262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E5" sqref="E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BH2925</v>
      </c>
      <c r="C5" s="119" t="str">
        <f>IF('Loan Outstanding Report'!$H$5="", "", 'Loan Outstanding Report'!$H$5)</f>
        <v>Pipra</v>
      </c>
      <c r="D5" s="41" t="s">
        <v>302</v>
      </c>
      <c r="E5" s="65">
        <v>45975</v>
      </c>
      <c r="F5" s="38" t="s">
        <v>289</v>
      </c>
      <c r="G5" s="49" t="s">
        <v>290</v>
      </c>
      <c r="H5" s="49" t="s">
        <v>262</v>
      </c>
      <c r="I5" s="120" t="s">
        <v>269</v>
      </c>
      <c r="J5" s="120" t="s">
        <v>272</v>
      </c>
      <c r="K5" s="120" t="s">
        <v>276</v>
      </c>
      <c r="L5" s="11">
        <v>352274005</v>
      </c>
      <c r="M5" s="65" t="s">
        <v>277</v>
      </c>
      <c r="N5" s="124">
        <v>42000</v>
      </c>
      <c r="O5" s="124">
        <v>2240</v>
      </c>
      <c r="P5" s="121" t="s">
        <v>141</v>
      </c>
      <c r="Q5" s="80">
        <v>45142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202</v>
      </c>
      <c r="W5" s="122" t="s">
        <v>299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Z1" zoomScale="80" zoomScaleNormal="80" workbookViewId="0">
      <selection activeCell="BM5" sqref="BM5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214</v>
      </c>
      <c r="B1" s="105" t="s">
        <v>297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 t="s">
        <v>298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263</v>
      </c>
      <c r="C5" s="38" t="s">
        <v>264</v>
      </c>
      <c r="D5" s="38" t="s">
        <v>251</v>
      </c>
      <c r="E5" s="38" t="s">
        <v>250</v>
      </c>
      <c r="F5" s="38" t="s">
        <v>249</v>
      </c>
      <c r="G5" s="84" t="s">
        <v>265</v>
      </c>
      <c r="H5" s="38" t="s">
        <v>248</v>
      </c>
      <c r="I5" s="84">
        <v>19047</v>
      </c>
      <c r="J5" s="38" t="s">
        <v>266</v>
      </c>
      <c r="K5" s="84">
        <v>19047</v>
      </c>
      <c r="L5" s="84" t="s">
        <v>267</v>
      </c>
      <c r="M5" s="38" t="s">
        <v>268</v>
      </c>
      <c r="N5" s="84">
        <v>27386</v>
      </c>
      <c r="O5" s="84" t="s">
        <v>269</v>
      </c>
      <c r="P5" s="84">
        <v>719636</v>
      </c>
      <c r="Q5" s="38" t="s">
        <v>270</v>
      </c>
      <c r="R5" s="38" t="s">
        <v>271</v>
      </c>
      <c r="S5" s="84" t="s">
        <v>272</v>
      </c>
      <c r="T5" s="84" t="s">
        <v>272</v>
      </c>
      <c r="U5" s="84" t="s">
        <v>273</v>
      </c>
      <c r="V5" s="84" t="s">
        <v>274</v>
      </c>
      <c r="W5" s="84">
        <v>541</v>
      </c>
      <c r="X5" s="38" t="s">
        <v>275</v>
      </c>
      <c r="Y5" s="84">
        <v>352274005</v>
      </c>
      <c r="Z5" s="38" t="s">
        <v>276</v>
      </c>
      <c r="AA5" s="108" t="s">
        <v>277</v>
      </c>
      <c r="AB5" s="84">
        <v>42000</v>
      </c>
      <c r="AC5" s="108" t="s">
        <v>278</v>
      </c>
      <c r="AD5" s="84">
        <v>24</v>
      </c>
      <c r="AE5" s="84" t="s">
        <v>279</v>
      </c>
      <c r="AF5" s="84" t="s">
        <v>280</v>
      </c>
      <c r="AG5" s="108" t="s">
        <v>281</v>
      </c>
      <c r="AH5" s="84" t="s">
        <v>282</v>
      </c>
      <c r="AI5" s="108" t="s">
        <v>283</v>
      </c>
      <c r="AJ5" s="84">
        <v>2240</v>
      </c>
      <c r="AK5" s="84">
        <v>2240</v>
      </c>
      <c r="AL5" s="108" t="s">
        <v>284</v>
      </c>
      <c r="AM5" s="84">
        <v>39312.28</v>
      </c>
      <c r="AN5" s="112">
        <v>12207.72</v>
      </c>
      <c r="AO5" s="112">
        <v>51520</v>
      </c>
      <c r="AP5" s="112">
        <v>2687.72</v>
      </c>
      <c r="AQ5" s="112">
        <v>57.28</v>
      </c>
      <c r="AR5" s="112">
        <v>2745</v>
      </c>
      <c r="AS5" s="112">
        <v>2687.72</v>
      </c>
      <c r="AT5" s="112">
        <v>57.28</v>
      </c>
      <c r="AU5" s="112">
        <v>2745</v>
      </c>
      <c r="AV5" s="84">
        <v>28</v>
      </c>
      <c r="AW5" s="84"/>
      <c r="AX5" s="84"/>
      <c r="AY5" s="108"/>
      <c r="AZ5" s="84"/>
      <c r="BA5" s="84"/>
      <c r="BB5" s="84" t="s">
        <v>285</v>
      </c>
      <c r="BC5" s="84" t="s">
        <v>286</v>
      </c>
      <c r="BD5" s="108"/>
      <c r="BE5" s="84"/>
      <c r="BF5" s="38"/>
      <c r="BG5" s="84" t="s">
        <v>287</v>
      </c>
      <c r="BH5" s="114" t="s">
        <v>288</v>
      </c>
      <c r="BI5" s="38" t="s">
        <v>110</v>
      </c>
      <c r="BJ5" s="85">
        <v>45975</v>
      </c>
      <c r="BK5" s="84"/>
      <c r="BL5" s="38" t="s">
        <v>115</v>
      </c>
      <c r="BM5" s="115" t="s">
        <v>120</v>
      </c>
      <c r="BN5" s="116" t="s">
        <v>200</v>
      </c>
      <c r="BO5" s="84" t="s">
        <v>244</v>
      </c>
      <c r="BP5" s="84">
        <v>2250</v>
      </c>
      <c r="BQ5" s="117" t="s">
        <v>202</v>
      </c>
      <c r="BR5" s="118" t="s">
        <v>299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2025-11-14T08:39:07Z</dcterms:modified>
</cp:coreProperties>
</file>