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eswar-3-FN25-26-02946\"/>
    </mc:Choice>
  </mc:AlternateContent>
  <xr:revisionPtr revIDLastSave="0" documentId="13_ncr:1_{1BBD983A-DC3D-4AB1-A8A2-A00BDE0A5CB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<sst xmlns="http://schemas.openxmlformats.org/spreadsheetml/2006/main" count="400" uniqueCount="306">
  <si>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</si>
  <si>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</si>
  <si>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</si>
  <si>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</si>
  <si>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</si>
  <si>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</si>
  <si>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</si>
  <si>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</si>
  <si>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</si>
  <si>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</si>
  <si>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</si>
  <si>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</si>
  <si>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</si>
  <si>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</si>
  <si>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</si>
  <si>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</si>
  <si>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</si>
  <si>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</si>
  <si>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</si>
  <si>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</si>
  <si>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</si>
  <si>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</si>
  <si>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</si>
  <si>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</si>
  <si>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</si>
  <si>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</si>
  <si>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</si>
  <si>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</si>
  <si>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</si>
  <si>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</si>
  <si>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</si>
  <si>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</si>
  <si>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</si>
  <si>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</si>
  <si>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</si>
  <si>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</si>
  <si>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</si>
  <si>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</si>
  <si>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</si>
  <si>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</si>
  <si>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</si>
  <si>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</si>
  <si>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</si>
  <si>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</si>
  <si>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</si>
  <si>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</si>
  <si>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</si>
  <si>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</si>
  <si>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</si>
  <si>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</si>
  <si>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</si>
  <si>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</si>
  <si>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</si>
  <si>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</si>
  <si>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</si>
  <si>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</si>
  <si>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</si>
  <si>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</si>
  <si>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</si>
  <si>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</si>
  <si>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</si>
  <si>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</si>
  <si>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</si>
  <si>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</si>
  <si>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</si>
  <si>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</si>
  <si>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</si>
  <si>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</si>
  <si>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</si>
  <si>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</si>
  <si>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</si>
  <si>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</si>
  <si>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</si>
  <si>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</si>
  <si>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</si>
  <si>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</si>
  <si>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</si>
  <si>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</si>
  <si>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</si>
  <si>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</si>
  <si>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</si>
  <si>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</si>
  <si>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</si>
  <si>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</si>
  <si>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</si>
  <si>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</si>
  <si>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</si>
  <si>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</si>
  <si>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</si>
  <si>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</si>
  <si>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</si>
  <si>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</si>
  <si>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</si>
  <si>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</si>
  <si>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</si>
  <si>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</si>
  <si>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</si>
  <si>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</si>
  <si>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</si>
  <si>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</si>
  <si>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</si>
  <si>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</si>
  <si>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</si>
  <si>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</si>
  <si>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</si>
  <si>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</si>
  <si>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</si>
  <si>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</si>
  <si>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</si>
  <si>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</si>
  <si>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</si>
  <si>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</si>
  <si>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</si>
  <si>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</si>
  <si>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</si>
  <si>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</si>
  <si>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</si>
  <si>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</si>
  <si>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</si>
  <si>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</si>
  <si>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</si>
  <si>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</si>
  <si>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</si>
  <si>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</si>
  <si>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</si>
  <si>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</si>
  <si>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</si>
  <si>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</si>
  <si>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</si>
  <si>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</si>
  <si>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</si>
  <si>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</si>
  <si>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</si>
  <si>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</si>
  <si>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</si>
  <si>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</si>
  <si>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</si>
  <si>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</si>
  <si>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</si>
  <si>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</si>
  <si>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</si>
  <si>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</si>
  <si>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</si>
  <si>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</si>
  <si>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</si>
  <si>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</si>
  <si>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</si>
  <si>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</si>
  <si>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</si>
  <si>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</si>
  <si>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</si>
  <si>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</si>
  <si>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</si>
  <si>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</si>
  <si>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</si>
  <si>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</si>
  <si>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</si>
  <si>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</si>
  <si>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</si>
  <si>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</si>
  <si>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</si>
  <si>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</si>
  <si>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</si>
  <si>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</si>
  <si>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</si>
  <si>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</si>
  <si>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</si>
  <si>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</si>
  <si>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</si>
  <si>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</si>
  <si>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</si>
  <si>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</si>
  <si>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</si>
  <si>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</si>
  <si>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</si>
  <si>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</si>
  <si>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</si>
  <si>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</si>
  <si>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</si>
  <si>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</si>
  <si>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</si>
  <si>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</si>
  <si>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</si>
  <si>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</si>
  <si>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</si>
  <si>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</si>
  <si>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</si>
  <si>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</si>
  <si>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</si>
  <si>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</si>
  <si>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</si>
  <si>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</si>
  <si>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</si>
  <si>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</si>
  <si>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</si>
  <si>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</si>
  <si>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</si>
  <si>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</si>
  <si>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</si>
  <si>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</si>
  <si>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</si>
  <si>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</si>
  <si>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</si>
  <si>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</si>
  <si>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</si>
  <si>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</si>
  <si>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</si>
  <si>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</si>
  <si>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</si>
  <si>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</si>
  <si>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</si>
  <si>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</si>
  <si>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</si>
  <si>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</si>
  <si>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</si>
  <si>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</si>
  <si>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</si>
  <si>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</si>
  <si>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</si>
  <si>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</si>
  <si>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</si>
  <si>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</si>
  <si>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</si>
  <si>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</si>
  <si>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</si>
  <si>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</si>
  <si>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</si>
  <si>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</si>
  <si>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</si>
  <si>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</si>
  <si>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</si>
  <si>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</si>
  <si>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</si>
  <si>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</si>
  <si>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</si>
  <si>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</si>
  <si>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</si>
  <si>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</si>
  <si>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</si>
  <si>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</si>
  <si>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</si>
  <si>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</si>
  <si>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</si>
  <si>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</si>
  <si>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</si>
  <si>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</si>
  <si>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</si>
  <si>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</si>
  <si>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</si>
  <si>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</si>
  <si>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</si>
  <si>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</si>
  <si>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Bhubaneswar</t>
  </si>
  <si>
    <t>Khordha</t>
  </si>
  <si>
    <t>ORGL0637</t>
  </si>
  <si>
    <t>Bhubaneshwar-3</t>
  </si>
  <si>
    <t>Brahmana Sailo</t>
  </si>
  <si>
    <t>SF0097616</t>
  </si>
  <si>
    <t>Pravanjan Nayak</t>
  </si>
  <si>
    <t>862349</t>
  </si>
  <si>
    <t>Chetana</t>
  </si>
  <si>
    <t>SSF3026113</t>
  </si>
  <si>
    <t>SC</t>
  </si>
  <si>
    <t>HINDU</t>
  </si>
  <si>
    <t>Boutique</t>
  </si>
  <si>
    <t>MAMATA BHOI</t>
  </si>
  <si>
    <t>9090056825</t>
  </si>
  <si>
    <t>04-Dec-2022</t>
  </si>
  <si>
    <t>Wed</t>
  </si>
  <si>
    <t>1</t>
  </si>
  <si>
    <t>2.96 Yrs</t>
  </si>
  <si>
    <t>04 Dec 2022</t>
  </si>
  <si>
    <t>&gt; 2 to 4 Years</t>
  </si>
  <si>
    <t>10-Jan-2023</t>
  </si>
  <si>
    <t>23-Feb-2024</t>
  </si>
  <si>
    <t>Close</t>
  </si>
  <si>
    <t/>
  </si>
  <si>
    <t>Amarendra Malik/SF0059488</t>
  </si>
  <si>
    <t>As per Borrower MAMATA BHOI/349707234 Statement She paid her EMI Rs 1700/- on date 10-11-2023, Rs 1700/- on date 10-01-2024, Rs 1700/- on date 10-02-2024, Rs 1700/- on date 10-03-2024, And Rs 1700/- on date 10-04-2024, Rs 1700/- on date 10-05-2024, Rs 1700/- on date 10-06-2024, Rs 1700/- on date 10-07-2024, Rs 1700/- on date 10-08-2024, Rs 1700/- on date 10-09-2024 to LO Ranjit Kumar Jena/SF0072669 but LO has not remitted cash and inputted New Loan ID: 354762541 EMI amount Rs 1480/- each on date. 10-04-24, 09-05-24, 12-06-24, 10-07-24, 06-08-24, &amp; 11-09-24. Total of Rs 8880/- FIMO recovery entry done by LO and rest amount Rs 8120/- did not remitted at office.</t>
  </si>
  <si>
    <t>Ranjit Kumar Jena</t>
  </si>
  <si>
    <t>SF0072669</t>
  </si>
  <si>
    <t>Credit Assistant</t>
  </si>
  <si>
    <t>As per Borrower MAMATA BHOI/349707234 Statement paid her EMI Rs 1700/- on date 10-11-2023 to LO Ranjit Kumar Jena/SF0072669 but LO did not remitted at office</t>
  </si>
  <si>
    <t>FN25-26-02946</t>
  </si>
  <si>
    <t>As per Borrower MAMATA BHOI/349707234 Statement paid her EMI Rs 1700/- on date 10-01-2024 to LO Ranjit Kumar Jena/SF0072669 but LO did not remitted at office</t>
  </si>
  <si>
    <t>As per Borrower MAMATA BHOI/349707234 Statement paid her EMI Rs 1700/- on date 10-02-2024 to LO Ranjit Kumar Jena/SF0072669 but LO did not remitted at office</t>
  </si>
  <si>
    <t>As per Borrower MAMATA BHOI/349707234 Statement paid her EMI Rs 1700/- on date 10-03-2024 to LO Ranjit Kumar Jena/SF0072669 but LO did not remitted at office</t>
  </si>
  <si>
    <t>As per Borrower MAMATA BHOI/349707234 Statement paid her EMI Rs 1700/- on date 10-04-2024 to LO Ranjit Kumar Jena/SF0072669 but LO inputted New Loan ID: 354762541 EMI amount Rs 1480/- on date. 10-04-24 and Rest amount Rs 220/- not remitted at office.</t>
  </si>
  <si>
    <t>As per Borrower MAMATA BHOI/349707234 Statement paid her EMI Rs 1700/- on date 10-05-2024 to LO Ranjit Kumar Jena/SF0072669 but LO inputted New Loan ID: 354762541 EMI amount Rs 1480/- on date. 09-05-24 and Rest amount Rs 220/- not remitted at office.</t>
  </si>
  <si>
    <t>As per Borrower MAMATA BHOI/349707234 Statement paid her EMI Rs 1700/- on date 10-06-2024 to LO Ranjit Kumar Jena/SF0072669 but LO inputted New Loan ID: 354762541 EMI amount Rs 1480/- on date. 12-06-24 and Rest amount Rs 220/- not remitted at office.</t>
  </si>
  <si>
    <t>As per Borrower MAMATA BHOI/349707234 Statement paid her EMI Rs 1700/- on date 10-07-2024 to LO Ranjit Kumar Jena/SF0072669 but LO inputted New Loan ID: 354762541 EMI amount Rs 1480/- on date. 10-07-24 and Rest amount Rs 220/- not remitted at office.</t>
  </si>
  <si>
    <t>As per Borrower MAMATA BHOI/349707234 Statement paid her EMI Rs 1700/- on date 10-08-2024 to LO Ranjit Kumar Jena/SF0072669 but LO inputted New Loan ID: 354762541 EMI amount Rs 1480/- on date. 06-08-24 and Rest amount Rs 220/- not remitted at office.</t>
  </si>
  <si>
    <t>As per Borrower MAMATA BHOI/349707234 Statement paid her EMI Rs 1700/- on date 10-09-2024 to LO Ranjit Kumar Jena/SF0072669 but LO inputted New Loan ID: 354762541 EMI amount Rs 1480/- on date. 11-09-24 and Rest amount Rs 220/- not remitted at office.</t>
  </si>
  <si>
    <t>Suman Sahu</t>
  </si>
  <si>
    <t>SF0031040</t>
  </si>
  <si>
    <t>BM</t>
  </si>
  <si>
    <t>Somanath Dalei</t>
  </si>
  <si>
    <t>SF0041200</t>
  </si>
  <si>
    <t>BQM</t>
  </si>
  <si>
    <t>No Action Taken</t>
  </si>
  <si>
    <t>Business</t>
  </si>
  <si>
    <t>Bhagaban Swain/SF0097828</t>
  </si>
  <si>
    <t>Abhimanyu Raut/SF0013746</t>
  </si>
  <si>
    <t>Santosh Kumar Sahoo/SF0071004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</si>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</sst>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ORGL0637</v>
      </c>
      <c r="D5" s="63" t="str">
        <f>IF('Physical Cash at Safe'!D28="Yes", 'Physical Cash at Safe'!B4, 'Borrower Wise Details'!C5)</f>
        <v>Bhubaneshwar-3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45978</v>
      </c>
      <c r="H5" s="107" t="s">
        <v>300</v>
      </c>
      <c r="I5" s="61">
        <v>45980</v>
      </c>
      <c r="J5" s="74" t="str">
        <f>IF('Physical Cash at Safe'!D28="Yes",'Physical Cash at Safe'!E28,IF('Borrower Wise Details'!D5&lt;&gt;"",'Borrower Wise Details'!D5,""))</f>
        <v>FN25-26-02946</v>
      </c>
      <c r="K5" s="81">
        <v>1</v>
      </c>
      <c r="L5" s="82">
        <v>8120</v>
      </c>
      <c r="M5" s="82">
        <v>0</v>
      </c>
      <c r="N5" s="82" t="s">
        <v>302</v>
      </c>
      <c r="O5" s="82" t="s">
        <v>301</v>
      </c>
      <c r="P5" s="82" t="s">
        <v>303</v>
      </c>
      <c r="Q5" s="82" t="s">
        <v>250</v>
      </c>
      <c r="R5" s="75" t="str">
        <f>IF('Physical Cash at Safe'!$D$28="Yes", 'Physical Cash at Safe'!$A$28, IF('Borrower Wise Details'!F5&lt;&gt;"", 'Borrower Wise Details'!F5, ""))</f>
        <v>Ranjit Kumar Jena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SF0072669</v>
      </c>
      <c r="U5" s="77" t="s">
        <v>304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305</v>
      </c>
      <c r="Z5" s="61">
        <v>45978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8880</v>
      </c>
      <c r="AE5" s="126">
        <f>IF(AND(AC5="", AD5=""), "", IF(AD5="", AC5, AC5 - IF(ISNUMBER(AD5), AD5, 0)))</f>
        <v>8120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45982</v>
      </c>
      <c r="AH5" s="70" t="s">
        <v>278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ORGL0637</v>
      </c>
      <c r="C5" s="50" t="str">
        <f>IF('Fraud Investigation Report'!D5="", "", 'Fraud Investigation Report'!D5)</f>
        <v>Bhubaneshwar-3</v>
      </c>
      <c r="D5" s="68" t="str">
        <f>IF(OR('Fraud Investigation Report'!R5="", 'Fraud Investigation Report'!R5=0), "", 'Fraud Investigation Report'!R5)</f>
        <v>Ranjit Kumar Jena</v>
      </c>
      <c r="E5" s="68" t="str">
        <f>IF(OR('Fraud Investigation Report'!T5="", 'Fraud Investigation Report'!T5=0), "", 'Fraud Investigation Report'!T5)</f>
        <v>SF0072669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17000</v>
      </c>
      <c r="O5" s="69">
        <f>IF('Fraud Investigation Report'!AD5="", "", 'Fraud Investigation Report'!AD5)</f>
        <v>8880</v>
      </c>
      <c r="P5" s="126">
        <f>IF(AND(N5="", O5=""), "", IF(O5="", N5, N5 - IF(ISNUMBER(O5), O5, 0)))</f>
        <v>8120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45978</v>
      </c>
      <c r="C6" s="18">
        <v>45977</v>
      </c>
      <c r="D6" s="18">
        <v>45978</v>
      </c>
      <c r="E6" s="19">
        <v>0.39583333333333331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184</v>
      </c>
      <c r="C11" s="23">
        <f>B11*A11</f>
        <v>92000</v>
      </c>
      <c r="D11" s="25">
        <v>184</v>
      </c>
      <c r="E11" s="23">
        <f t="shared" ref="E11:E17" si="0">D11*A11</f>
        <v>92000</v>
      </c>
    </row>
    <row r="12" spans="1:5" ht="14.4" x14ac:dyDescent="0.3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4" x14ac:dyDescent="0.3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12</v>
      </c>
      <c r="C18" s="23">
        <f>B18</f>
        <v>12</v>
      </c>
      <c r="D18" s="27">
        <v>12</v>
      </c>
      <c r="E18" s="28">
        <f>D18</f>
        <v>12</v>
      </c>
    </row>
    <row r="19" spans="1:5" ht="14.4" x14ac:dyDescent="0.3">
      <c r="A19" s="29"/>
      <c r="B19" s="30" t="s">
        <v>76</v>
      </c>
      <c r="C19" s="31">
        <f>SUM(C10:C18)</f>
        <v>96912</v>
      </c>
      <c r="D19" s="30" t="s">
        <v>76</v>
      </c>
      <c r="E19" s="31">
        <f>SUM(E10:E18)</f>
        <v>96912</v>
      </c>
    </row>
    <row r="20" spans="1:5" ht="30" customHeight="1" x14ac:dyDescent="0.3">
      <c r="A20" s="160" t="s">
        <v>97</v>
      </c>
      <c r="B20" s="161"/>
      <c r="C20" s="32">
        <v>96912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>
        <v>443836</v>
      </c>
      <c r="C33" s="39" t="s">
        <v>84</v>
      </c>
      <c r="D33" s="131">
        <v>443564</v>
      </c>
      <c r="E33" s="132"/>
    </row>
    <row r="34" spans="1:5" ht="27.6" x14ac:dyDescent="0.3">
      <c r="A34" s="39" t="s">
        <v>220</v>
      </c>
      <c r="B34" s="38" t="s">
        <v>293</v>
      </c>
      <c r="C34" s="39" t="s">
        <v>221</v>
      </c>
      <c r="D34" s="133" t="s">
        <v>296</v>
      </c>
      <c r="E34" s="134"/>
    </row>
    <row r="35" spans="1:5" ht="27.6" x14ac:dyDescent="0.3">
      <c r="A35" s="39" t="s">
        <v>222</v>
      </c>
      <c r="B35" s="38" t="s">
        <v>294</v>
      </c>
      <c r="C35" s="39" t="s">
        <v>224</v>
      </c>
      <c r="D35" s="133" t="s">
        <v>297</v>
      </c>
      <c r="E35" s="134"/>
    </row>
    <row r="36" spans="1:5" ht="25.5" customHeight="1" x14ac:dyDescent="0.3">
      <c r="A36" s="39" t="s">
        <v>223</v>
      </c>
      <c r="B36" s="38" t="s">
        <v>295</v>
      </c>
      <c r="C36" s="39" t="s">
        <v>225</v>
      </c>
      <c r="D36" s="135" t="s">
        <v>298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14" sqref="A1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ORGL0637</v>
      </c>
      <c r="C5" s="119" t="str">
        <f>IF('Loan Outstanding Report'!$H$5="", "", 'Loan Outstanding Report'!$H$5)</f>
        <v>Bhubaneshwar-3</v>
      </c>
      <c r="D5" s="41" t="s">
        <v>283</v>
      </c>
      <c r="E5" s="65">
        <v>45978</v>
      </c>
      <c r="F5" s="38" t="s">
        <v>279</v>
      </c>
      <c r="G5" s="49" t="s">
        <v>280</v>
      </c>
      <c r="H5" s="49" t="s">
        <v>281</v>
      </c>
      <c r="I5" s="120">
        <v>443081</v>
      </c>
      <c r="J5" s="120" t="s">
        <v>261</v>
      </c>
      <c r="K5" s="120" t="s">
        <v>265</v>
      </c>
      <c r="L5" s="11">
        <v>349707234</v>
      </c>
      <c r="M5" s="65" t="s">
        <v>267</v>
      </c>
      <c r="N5" s="124">
        <v>31514</v>
      </c>
      <c r="O5" s="124">
        <v>1700</v>
      </c>
      <c r="P5" s="121" t="s">
        <v>139</v>
      </c>
      <c r="Q5" s="80">
        <v>45240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201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>ORGL0637</v>
      </c>
      <c r="C6" s="119" t="str">
        <f>IF(J6&lt;&gt;"", $C$5, "")</f>
        <v>Bhubaneshwar-3</v>
      </c>
      <c r="D6" s="41" t="str">
        <f>IF(J6&lt;&gt;"", $D$5, "")</f>
        <v>FN25-26-02946</v>
      </c>
      <c r="E6" s="65">
        <v>45978</v>
      </c>
      <c r="F6" s="38" t="str">
        <f>IF(J6&lt;&gt;"", $F$5, "")</f>
        <v>Ranjit Kumar Jena</v>
      </c>
      <c r="G6" s="49" t="str">
        <f>IF(J6&lt;&gt;"", $G$5, "")</f>
        <v>SF0072669</v>
      </c>
      <c r="H6" s="49" t="str">
        <f>IF(J6&lt;&gt;"", $H$5, "")</f>
        <v>Credit Assistant</v>
      </c>
      <c r="I6" s="120">
        <v>443081</v>
      </c>
      <c r="J6" s="120" t="s">
        <v>261</v>
      </c>
      <c r="K6" s="120" t="s">
        <v>265</v>
      </c>
      <c r="L6" s="11">
        <v>349707234</v>
      </c>
      <c r="M6" s="65" t="s">
        <v>267</v>
      </c>
      <c r="N6" s="124">
        <v>31514</v>
      </c>
      <c r="O6" s="124">
        <v>1700</v>
      </c>
      <c r="P6" s="121" t="s">
        <v>139</v>
      </c>
      <c r="Q6" s="80">
        <v>45301</v>
      </c>
      <c r="R6" s="124">
        <v>1700</v>
      </c>
      <c r="S6" s="124">
        <v>0</v>
      </c>
      <c r="T6" s="124">
        <v>0</v>
      </c>
      <c r="U6" s="125">
        <f t="shared" ref="U6:U69" si="1">IF(AND(ISBLANK(R6),ISBLANK(S6),ISBLANK(T6)),"",R6-(S6+T6))</f>
        <v>1700</v>
      </c>
      <c r="V6" s="117" t="s">
        <v>201</v>
      </c>
      <c r="W6" s="122" t="s">
        <v>284</v>
      </c>
    </row>
    <row r="7" spans="1:23" ht="25.05" customHeight="1" x14ac:dyDescent="0.3">
      <c r="A7" s="64">
        <v>3</v>
      </c>
      <c r="B7" s="60" t="str">
        <f t="shared" ref="B7:B70" si="2">IF(J7&lt;&gt;"", $B$5, "")</f>
        <v>ORGL0637</v>
      </c>
      <c r="C7" s="119" t="str">
        <f t="shared" ref="C7:C70" si="3">IF(J7&lt;&gt;"", $C$5, "")</f>
        <v>Bhubaneshwar-3</v>
      </c>
      <c r="D7" s="41" t="str">
        <f t="shared" ref="D7:D70" si="4">IF(J7&lt;&gt;"", $D$5, "")</f>
        <v>FN25-26-02946</v>
      </c>
      <c r="E7" s="65">
        <v>45978</v>
      </c>
      <c r="F7" s="38" t="str">
        <f t="shared" ref="F7:F70" si="5">IF(J7&lt;&gt;"", $F$5, "")</f>
        <v>Ranjit Kumar Jena</v>
      </c>
      <c r="G7" s="49" t="str">
        <f t="shared" ref="G7:G70" si="6">IF(J7&lt;&gt;"", $G$5, "")</f>
        <v>SF0072669</v>
      </c>
      <c r="H7" s="49" t="str">
        <f t="shared" ref="H7:H70" si="7">IF(J7&lt;&gt;"", $H$5, "")</f>
        <v>Credit Assistant</v>
      </c>
      <c r="I7" s="120">
        <v>443081</v>
      </c>
      <c r="J7" s="120" t="s">
        <v>261</v>
      </c>
      <c r="K7" s="120" t="s">
        <v>265</v>
      </c>
      <c r="L7" s="11">
        <v>349707234</v>
      </c>
      <c r="M7" s="65" t="s">
        <v>267</v>
      </c>
      <c r="N7" s="124">
        <v>31514</v>
      </c>
      <c r="O7" s="124">
        <v>1700</v>
      </c>
      <c r="P7" s="121" t="s">
        <v>139</v>
      </c>
      <c r="Q7" s="80">
        <v>45332</v>
      </c>
      <c r="R7" s="124">
        <v>1700</v>
      </c>
      <c r="S7" s="124">
        <v>0</v>
      </c>
      <c r="T7" s="124">
        <v>0</v>
      </c>
      <c r="U7" s="125">
        <f t="shared" si="1"/>
        <v>1700</v>
      </c>
      <c r="V7" s="117" t="s">
        <v>201</v>
      </c>
      <c r="W7" s="122" t="s">
        <v>285</v>
      </c>
    </row>
    <row r="8" spans="1:23" ht="25.05" customHeight="1" x14ac:dyDescent="0.3">
      <c r="A8" s="64">
        <v>4</v>
      </c>
      <c r="B8" s="60" t="str">
        <f t="shared" si="2"/>
        <v>ORGL0637</v>
      </c>
      <c r="C8" s="119" t="str">
        <f t="shared" si="3"/>
        <v>Bhubaneshwar-3</v>
      </c>
      <c r="D8" s="41" t="str">
        <f t="shared" si="4"/>
        <v>FN25-26-02946</v>
      </c>
      <c r="E8" s="65">
        <v>45978</v>
      </c>
      <c r="F8" s="38" t="str">
        <f t="shared" si="5"/>
        <v>Ranjit Kumar Jena</v>
      </c>
      <c r="G8" s="49" t="str">
        <f t="shared" si="6"/>
        <v>SF0072669</v>
      </c>
      <c r="H8" s="49" t="str">
        <f t="shared" si="7"/>
        <v>Credit Assistant</v>
      </c>
      <c r="I8" s="120">
        <v>443081</v>
      </c>
      <c r="J8" s="120" t="s">
        <v>261</v>
      </c>
      <c r="K8" s="120" t="s">
        <v>265</v>
      </c>
      <c r="L8" s="11">
        <v>349707234</v>
      </c>
      <c r="M8" s="65" t="s">
        <v>267</v>
      </c>
      <c r="N8" s="124">
        <v>31514</v>
      </c>
      <c r="O8" s="124">
        <v>1700</v>
      </c>
      <c r="P8" s="121" t="s">
        <v>139</v>
      </c>
      <c r="Q8" s="80">
        <v>45361</v>
      </c>
      <c r="R8" s="124">
        <v>1700</v>
      </c>
      <c r="S8" s="124">
        <v>0</v>
      </c>
      <c r="T8" s="124">
        <v>0</v>
      </c>
      <c r="U8" s="125">
        <f t="shared" si="1"/>
        <v>1700</v>
      </c>
      <c r="V8" s="117" t="s">
        <v>201</v>
      </c>
      <c r="W8" s="122" t="s">
        <v>286</v>
      </c>
    </row>
    <row r="9" spans="1:23" ht="25.05" customHeight="1" x14ac:dyDescent="0.3">
      <c r="A9" s="64">
        <v>5</v>
      </c>
      <c r="B9" s="60" t="str">
        <f t="shared" si="2"/>
        <v>ORGL0637</v>
      </c>
      <c r="C9" s="119" t="str">
        <f t="shared" si="3"/>
        <v>Bhubaneshwar-3</v>
      </c>
      <c r="D9" s="41" t="str">
        <f t="shared" si="4"/>
        <v>FN25-26-02946</v>
      </c>
      <c r="E9" s="65">
        <v>45978</v>
      </c>
      <c r="F9" s="38" t="str">
        <f t="shared" si="5"/>
        <v>Ranjit Kumar Jena</v>
      </c>
      <c r="G9" s="49" t="str">
        <f t="shared" si="6"/>
        <v>SF0072669</v>
      </c>
      <c r="H9" s="49" t="str">
        <f t="shared" si="7"/>
        <v>Credit Assistant</v>
      </c>
      <c r="I9" s="120">
        <v>443081</v>
      </c>
      <c r="J9" s="120" t="s">
        <v>261</v>
      </c>
      <c r="K9" s="120" t="s">
        <v>265</v>
      </c>
      <c r="L9" s="11">
        <v>349707234</v>
      </c>
      <c r="M9" s="65" t="s">
        <v>267</v>
      </c>
      <c r="N9" s="124">
        <v>31514</v>
      </c>
      <c r="O9" s="124">
        <v>1700</v>
      </c>
      <c r="P9" s="121" t="s">
        <v>139</v>
      </c>
      <c r="Q9" s="80">
        <v>45392</v>
      </c>
      <c r="R9" s="124">
        <v>1700</v>
      </c>
      <c r="S9" s="124">
        <v>1480</v>
      </c>
      <c r="T9" s="124">
        <v>0</v>
      </c>
      <c r="U9" s="125">
        <f t="shared" si="1"/>
        <v>220</v>
      </c>
      <c r="V9" s="117" t="s">
        <v>201</v>
      </c>
      <c r="W9" s="122" t="s">
        <v>287</v>
      </c>
    </row>
    <row r="10" spans="1:23" ht="25.05" customHeight="1" x14ac:dyDescent="0.3">
      <c r="A10" s="64">
        <v>6</v>
      </c>
      <c r="B10" s="60" t="str">
        <f t="shared" si="2"/>
        <v>ORGL0637</v>
      </c>
      <c r="C10" s="119" t="str">
        <f t="shared" si="3"/>
        <v>Bhubaneshwar-3</v>
      </c>
      <c r="D10" s="41" t="str">
        <f t="shared" si="4"/>
        <v>FN25-26-02946</v>
      </c>
      <c r="E10" s="65">
        <v>45978</v>
      </c>
      <c r="F10" s="38" t="str">
        <f t="shared" si="5"/>
        <v>Ranjit Kumar Jena</v>
      </c>
      <c r="G10" s="49" t="str">
        <f t="shared" si="6"/>
        <v>SF0072669</v>
      </c>
      <c r="H10" s="49" t="str">
        <f t="shared" si="7"/>
        <v>Credit Assistant</v>
      </c>
      <c r="I10" s="120">
        <v>443081</v>
      </c>
      <c r="J10" s="120" t="s">
        <v>261</v>
      </c>
      <c r="K10" s="120" t="s">
        <v>265</v>
      </c>
      <c r="L10" s="11">
        <v>349707234</v>
      </c>
      <c r="M10" s="65" t="s">
        <v>267</v>
      </c>
      <c r="N10" s="124">
        <v>31514</v>
      </c>
      <c r="O10" s="124">
        <v>1700</v>
      </c>
      <c r="P10" s="121" t="s">
        <v>139</v>
      </c>
      <c r="Q10" s="80">
        <v>45422</v>
      </c>
      <c r="R10" s="124">
        <v>1700</v>
      </c>
      <c r="S10" s="124">
        <v>1480</v>
      </c>
      <c r="T10" s="124">
        <v>0</v>
      </c>
      <c r="U10" s="125">
        <f t="shared" si="1"/>
        <v>220</v>
      </c>
      <c r="V10" s="117" t="s">
        <v>201</v>
      </c>
      <c r="W10" s="122" t="s">
        <v>288</v>
      </c>
    </row>
    <row r="11" spans="1:23" ht="25.05" customHeight="1" x14ac:dyDescent="0.3">
      <c r="A11" s="64">
        <v>7</v>
      </c>
      <c r="B11" s="60" t="str">
        <f t="shared" si="2"/>
        <v>ORGL0637</v>
      </c>
      <c r="C11" s="119" t="str">
        <f t="shared" si="3"/>
        <v>Bhubaneshwar-3</v>
      </c>
      <c r="D11" s="41" t="str">
        <f t="shared" si="4"/>
        <v>FN25-26-02946</v>
      </c>
      <c r="E11" s="65">
        <v>45978</v>
      </c>
      <c r="F11" s="38" t="str">
        <f t="shared" si="5"/>
        <v>Ranjit Kumar Jena</v>
      </c>
      <c r="G11" s="49" t="str">
        <f t="shared" si="6"/>
        <v>SF0072669</v>
      </c>
      <c r="H11" s="49" t="str">
        <f t="shared" si="7"/>
        <v>Credit Assistant</v>
      </c>
      <c r="I11" s="120">
        <v>443081</v>
      </c>
      <c r="J11" s="120" t="s">
        <v>261</v>
      </c>
      <c r="K11" s="120" t="s">
        <v>265</v>
      </c>
      <c r="L11" s="11">
        <v>349707234</v>
      </c>
      <c r="M11" s="65" t="s">
        <v>267</v>
      </c>
      <c r="N11" s="124">
        <v>31514</v>
      </c>
      <c r="O11" s="124">
        <v>1700</v>
      </c>
      <c r="P11" s="121" t="s">
        <v>139</v>
      </c>
      <c r="Q11" s="80">
        <v>45453</v>
      </c>
      <c r="R11" s="124">
        <v>1700</v>
      </c>
      <c r="S11" s="124">
        <v>1480</v>
      </c>
      <c r="T11" s="124">
        <v>0</v>
      </c>
      <c r="U11" s="125">
        <f t="shared" si="1"/>
        <v>220</v>
      </c>
      <c r="V11" s="117" t="s">
        <v>201</v>
      </c>
      <c r="W11" s="122" t="s">
        <v>289</v>
      </c>
    </row>
    <row r="12" spans="1:23" ht="25.05" customHeight="1" x14ac:dyDescent="0.3">
      <c r="A12" s="64">
        <v>8</v>
      </c>
      <c r="B12" s="60" t="str">
        <f t="shared" si="2"/>
        <v>ORGL0637</v>
      </c>
      <c r="C12" s="119" t="str">
        <f t="shared" si="3"/>
        <v>Bhubaneshwar-3</v>
      </c>
      <c r="D12" s="41" t="str">
        <f t="shared" si="4"/>
        <v>FN25-26-02946</v>
      </c>
      <c r="E12" s="65">
        <v>45978</v>
      </c>
      <c r="F12" s="38" t="str">
        <f t="shared" si="5"/>
        <v>Ranjit Kumar Jena</v>
      </c>
      <c r="G12" s="49" t="str">
        <f t="shared" si="6"/>
        <v>SF0072669</v>
      </c>
      <c r="H12" s="49" t="str">
        <f t="shared" si="7"/>
        <v>Credit Assistant</v>
      </c>
      <c r="I12" s="120">
        <v>443081</v>
      </c>
      <c r="J12" s="120" t="s">
        <v>261</v>
      </c>
      <c r="K12" s="120" t="s">
        <v>265</v>
      </c>
      <c r="L12" s="11">
        <v>349707234</v>
      </c>
      <c r="M12" s="65" t="s">
        <v>267</v>
      </c>
      <c r="N12" s="124">
        <v>31514</v>
      </c>
      <c r="O12" s="124">
        <v>1700</v>
      </c>
      <c r="P12" s="121" t="s">
        <v>139</v>
      </c>
      <c r="Q12" s="80">
        <v>45483</v>
      </c>
      <c r="R12" s="124">
        <v>1700</v>
      </c>
      <c r="S12" s="124">
        <v>1480</v>
      </c>
      <c r="T12" s="124">
        <v>0</v>
      </c>
      <c r="U12" s="125">
        <f t="shared" si="1"/>
        <v>220</v>
      </c>
      <c r="V12" s="117" t="s">
        <v>201</v>
      </c>
      <c r="W12" s="122" t="s">
        <v>290</v>
      </c>
    </row>
    <row r="13" spans="1:23" ht="25.05" customHeight="1" x14ac:dyDescent="0.3">
      <c r="A13" s="64">
        <v>9</v>
      </c>
      <c r="B13" s="60" t="str">
        <f t="shared" si="2"/>
        <v>ORGL0637</v>
      </c>
      <c r="C13" s="119" t="str">
        <f t="shared" si="3"/>
        <v>Bhubaneshwar-3</v>
      </c>
      <c r="D13" s="41" t="str">
        <f t="shared" si="4"/>
        <v>FN25-26-02946</v>
      </c>
      <c r="E13" s="65">
        <v>45978</v>
      </c>
      <c r="F13" s="38" t="str">
        <f t="shared" si="5"/>
        <v>Ranjit Kumar Jena</v>
      </c>
      <c r="G13" s="49" t="str">
        <f t="shared" si="6"/>
        <v>SF0072669</v>
      </c>
      <c r="H13" s="49" t="str">
        <f t="shared" si="7"/>
        <v>Credit Assistant</v>
      </c>
      <c r="I13" s="120">
        <v>443081</v>
      </c>
      <c r="J13" s="120" t="s">
        <v>261</v>
      </c>
      <c r="K13" s="120" t="s">
        <v>265</v>
      </c>
      <c r="L13" s="11">
        <v>349707234</v>
      </c>
      <c r="M13" s="65" t="s">
        <v>267</v>
      </c>
      <c r="N13" s="124">
        <v>31514</v>
      </c>
      <c r="O13" s="124">
        <v>1700</v>
      </c>
      <c r="P13" s="121" t="s">
        <v>139</v>
      </c>
      <c r="Q13" s="80">
        <v>45514</v>
      </c>
      <c r="R13" s="124">
        <v>1700</v>
      </c>
      <c r="S13" s="124">
        <v>1480</v>
      </c>
      <c r="T13" s="124">
        <v>0</v>
      </c>
      <c r="U13" s="125">
        <f t="shared" si="1"/>
        <v>220</v>
      </c>
      <c r="V13" s="117" t="s">
        <v>201</v>
      </c>
      <c r="W13" s="122" t="s">
        <v>291</v>
      </c>
    </row>
    <row r="14" spans="1:23" ht="25.05" customHeight="1" x14ac:dyDescent="0.3">
      <c r="A14" s="64">
        <v>10</v>
      </c>
      <c r="B14" s="60" t="str">
        <f t="shared" si="2"/>
        <v>ORGL0637</v>
      </c>
      <c r="C14" s="119" t="str">
        <f t="shared" si="3"/>
        <v>Bhubaneshwar-3</v>
      </c>
      <c r="D14" s="41" t="str">
        <f t="shared" si="4"/>
        <v>FN25-26-02946</v>
      </c>
      <c r="E14" s="65">
        <v>45978</v>
      </c>
      <c r="F14" s="38" t="str">
        <f t="shared" si="5"/>
        <v>Ranjit Kumar Jena</v>
      </c>
      <c r="G14" s="49" t="str">
        <f t="shared" si="6"/>
        <v>SF0072669</v>
      </c>
      <c r="H14" s="49" t="str">
        <f t="shared" si="7"/>
        <v>Credit Assistant</v>
      </c>
      <c r="I14" s="120">
        <v>443081</v>
      </c>
      <c r="J14" s="120" t="s">
        <v>261</v>
      </c>
      <c r="K14" s="120" t="s">
        <v>265</v>
      </c>
      <c r="L14" s="11">
        <v>349707234</v>
      </c>
      <c r="M14" s="65" t="s">
        <v>267</v>
      </c>
      <c r="N14" s="124">
        <v>31514</v>
      </c>
      <c r="O14" s="124">
        <v>1700</v>
      </c>
      <c r="P14" s="121" t="s">
        <v>139</v>
      </c>
      <c r="Q14" s="80">
        <v>45545</v>
      </c>
      <c r="R14" s="124">
        <v>1700</v>
      </c>
      <c r="S14" s="124">
        <v>1480</v>
      </c>
      <c r="T14" s="124">
        <v>0</v>
      </c>
      <c r="U14" s="125">
        <f t="shared" si="1"/>
        <v>220</v>
      </c>
      <c r="V14" s="117" t="s">
        <v>201</v>
      </c>
      <c r="W14" s="122" t="s">
        <v>292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97323</v>
      </c>
      <c r="J5" s="38" t="s">
        <v>256</v>
      </c>
      <c r="K5" s="84">
        <v>97323</v>
      </c>
      <c r="L5" s="84" t="s">
        <v>257</v>
      </c>
      <c r="M5" s="38" t="s">
        <v>258</v>
      </c>
      <c r="N5" s="84">
        <v>169533</v>
      </c>
      <c r="O5" s="84">
        <v>443081</v>
      </c>
      <c r="P5" s="84">
        <v>227666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349707234</v>
      </c>
      <c r="Z5" s="38" t="s">
        <v>265</v>
      </c>
      <c r="AA5" s="108" t="s">
        <v>267</v>
      </c>
      <c r="AB5" s="84">
        <v>31514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1487</v>
      </c>
      <c r="AK5" s="84">
        <v>1700</v>
      </c>
      <c r="AL5" s="108" t="s">
        <v>274</v>
      </c>
      <c r="AM5" s="84">
        <v>31514</v>
      </c>
      <c r="AN5" s="112">
        <v>7401.35</v>
      </c>
      <c r="AO5" s="112">
        <v>38915.35</v>
      </c>
      <c r="AP5" s="112">
        <v>0</v>
      </c>
      <c r="AQ5" s="112">
        <v>1671.65</v>
      </c>
      <c r="AR5" s="112">
        <v>1671.65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/>
      <c r="BE5" s="84">
        <v>0</v>
      </c>
      <c r="BF5" s="38" t="s">
        <v>261</v>
      </c>
      <c r="BG5" s="84" t="s">
        <v>266</v>
      </c>
      <c r="BH5" s="114" t="s">
        <v>277</v>
      </c>
      <c r="BI5" s="38" t="s">
        <v>110</v>
      </c>
      <c r="BJ5" s="85">
        <v>45978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8120</v>
      </c>
      <c r="BQ5" s="117" t="s">
        <v>201</v>
      </c>
      <c r="BR5" s="118" t="s">
        <v>278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2025-11-21T08:07:12Z</dcterms:modified>
</cp:coreProperties>
</file>