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951\"/>
    </mc:Choice>
  </mc:AlternateContent>
  <xr:revisionPtr revIDLastSave="0" documentId="13_ncr:1_{6DC2E9F6-ACEC-4ED8-8C38-92503BF0F4E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<sst xmlns="http://schemas.openxmlformats.org/spreadsheetml/2006/main" count="468" uniqueCount="319">
  <si>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</si>
  <si>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</si>
  <si>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</si>
  <si>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</si>
  <si>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</si>
  <si>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</si>
  <si>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</si>
  <si>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</si>
  <si>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</si>
  <si>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</si>
  <si>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</si>
  <si>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</si>
  <si>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</si>
  <si>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</si>
  <si>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</si>
  <si>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</si>
  <si>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</si>
  <si>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</si>
  <si>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</si>
  <si>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</si>
  <si>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</si>
  <si>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</si>
  <si>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</si>
  <si>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</si>
  <si>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</si>
  <si>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</si>
  <si>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</si>
  <si>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</si>
  <si>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</si>
  <si>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</si>
  <si>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</si>
  <si>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</si>
  <si>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</si>
  <si>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</si>
  <si>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</si>
  <si>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</si>
  <si>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</si>
  <si>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</si>
  <si>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</si>
  <si>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</si>
  <si>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</si>
  <si>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</si>
  <si>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</si>
  <si>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</si>
  <si>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</si>
  <si>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</si>
  <si>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</si>
  <si>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</si>
  <si>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</si>
  <si>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</si>
  <si>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</si>
  <si>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</si>
  <si>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</si>
  <si>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</si>
  <si>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</si>
  <si>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</si>
  <si>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</si>
  <si>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</si>
  <si>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</si>
  <si>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</si>
  <si>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</si>
  <si>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</si>
  <si>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</si>
  <si>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</si>
  <si>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</si>
  <si>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</si>
  <si>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</si>
  <si>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</si>
  <si>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</si>
  <si>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</si>
  <si>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</si>
  <si>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</si>
  <si>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</si>
  <si>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</si>
  <si>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</si>
  <si>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</si>
  <si>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</si>
  <si>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</si>
  <si>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</si>
  <si>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</si>
  <si>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</si>
  <si>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</si>
  <si>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</si>
  <si>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</si>
  <si>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</si>
  <si>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</si>
  <si>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</si>
  <si>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</si>
  <si>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</si>
  <si>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</si>
  <si>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</si>
  <si>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</si>
  <si>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</si>
  <si>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</si>
  <si>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</si>
  <si>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</si>
  <si>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</si>
  <si>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</si>
  <si>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</si>
  <si>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</si>
  <si>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</si>
  <si>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</si>
  <si>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</si>
  <si>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</si>
  <si>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</si>
  <si>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</si>
  <si>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</si>
  <si>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</si>
  <si>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</si>
  <si>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</si>
  <si>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</si>
  <si>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</si>
  <si>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</si>
  <si>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</si>
  <si>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</si>
  <si>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</si>
  <si>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</si>
  <si>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</si>
  <si>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</si>
  <si>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</si>
  <si>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</si>
  <si>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</si>
  <si>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</si>
  <si>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</si>
  <si>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</si>
  <si>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</si>
  <si>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</si>
  <si>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</si>
  <si>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</si>
  <si>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</si>
  <si>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</si>
  <si>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</si>
  <si>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</si>
  <si>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</si>
  <si>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</si>
  <si>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</si>
  <si>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</si>
  <si>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</si>
  <si>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</si>
  <si>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</si>
  <si>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</si>
  <si>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</si>
  <si>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</si>
  <si>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</si>
  <si>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</si>
  <si>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</si>
  <si>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</si>
  <si>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</si>
  <si>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</si>
  <si>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</si>
  <si>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</si>
  <si>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</si>
  <si>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</si>
  <si>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</si>
  <si>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</si>
  <si>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</si>
  <si>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</si>
  <si>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</si>
  <si>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</si>
  <si>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</si>
  <si>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</si>
  <si>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</si>
  <si>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</si>
  <si>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</si>
  <si>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</si>
  <si>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</si>
  <si>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</si>
  <si>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</si>
  <si>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</si>
  <si>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</si>
  <si>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</si>
  <si>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</si>
  <si>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</si>
  <si>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</si>
  <si>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</si>
  <si>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</si>
  <si>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</si>
  <si>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</si>
  <si>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</si>
  <si>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</si>
  <si>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</si>
  <si>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</si>
  <si>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</si>
  <si>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</si>
  <si>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</si>
  <si>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</si>
  <si>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</si>
  <si>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</si>
  <si>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</si>
  <si>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</si>
  <si>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</si>
  <si>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</si>
  <si>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</si>
  <si>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</si>
  <si>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</si>
  <si>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</si>
  <si>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</si>
  <si>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</si>
  <si>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</si>
  <si>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</si>
  <si>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</si>
  <si>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</si>
  <si>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</si>
  <si>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</si>
  <si>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</si>
  <si>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</si>
  <si>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</si>
  <si>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</si>
  <si>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</si>
  <si>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</si>
  <si>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</si>
  <si>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</si>
  <si>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</si>
  <si>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</si>
  <si>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</si>
  <si>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</si>
  <si>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</si>
  <si>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</si>
  <si>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</si>
  <si>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</si>
  <si>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</si>
  <si>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</si>
  <si>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</si>
  <si>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</si>
  <si>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</si>
  <si>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</si>
  <si>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</si>
  <si>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</si>
  <si>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</si>
  <si>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</si>
  <si>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</si>
  <si>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</si>
  <si>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</si>
  <si>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</si>
  <si>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</si>
  <si>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</si>
  <si>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</si>
  <si>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</si>
  <si>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</si>
  <si>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</si>
  <si>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</si>
  <si>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</si>
  <si>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</si>
  <si>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</si>
  <si>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</si>
  <si>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</si>
  <si>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</si>
  <si>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</si>
  <si>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</si>
  <si>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</si>
  <si>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</si>
  <si>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</si>
  <si>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</si>
  <si>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</si>
  <si>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</si>
  <si>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</si>
  <si>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</si>
  <si>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</si>
  <si>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Naranapur</t>
  </si>
  <si>
    <t>SF0091825</t>
  </si>
  <si>
    <t>Sibaprasad Swain</t>
  </si>
  <si>
    <t>65</t>
  </si>
  <si>
    <t>Maa Mangala</t>
  </si>
  <si>
    <t>Chetana</t>
  </si>
  <si>
    <t>CID100810252</t>
  </si>
  <si>
    <t>OBC</t>
  </si>
  <si>
    <t>HINDU</t>
  </si>
  <si>
    <t>Agriculture &amp; Farming</t>
  </si>
  <si>
    <t>NIRAMANI BEHERA</t>
  </si>
  <si>
    <t>12-May-2023</t>
  </si>
  <si>
    <t>Tue</t>
  </si>
  <si>
    <t>8</t>
  </si>
  <si>
    <t>7.52 Yrs</t>
  </si>
  <si>
    <t>25 Dec 2020</t>
  </si>
  <si>
    <t>&gt; 6 to 10 Years</t>
  </si>
  <si>
    <t>09-Jul-2023</t>
  </si>
  <si>
    <t>16-Jan-2025</t>
  </si>
  <si>
    <t>Open</t>
  </si>
  <si>
    <t/>
  </si>
  <si>
    <t>30-Jun-2025</t>
  </si>
  <si>
    <t>8596951172</t>
  </si>
  <si>
    <t>Unnati</t>
  </si>
  <si>
    <t>29-Jan-2024</t>
  </si>
  <si>
    <t>0</t>
  </si>
  <si>
    <t>12-Mar-2024</t>
  </si>
  <si>
    <t>11-Feb-2025</t>
  </si>
  <si>
    <t>Amarendra Malik/SF0059488</t>
  </si>
  <si>
    <t>Borrower NIRAMANI BEHERA/351596708 She paid her EMI Rs 4300/- on date 09-02-2025, Rs 4300/- on date 09-03-2025, Rs 4300/- on date 09-04-2025, Rs 4300/- on date 09-05-2025, And Rs 5917/- on date 09-06-25 to LO Tapas Kumar Rout/SF0071746 but LO Tapas Kumar Rout/SF0071746 not Posted in FIMO.</t>
  </si>
  <si>
    <t>Borrower NIRAMANI BEHERA/354725597 She paid her EMI Rs 2020/- on date 10-12-2024 to LO Tapas Kumar Rout/SF0071746 but staff posted only Rs 1760/-on dt-10-12-2024 and rest amount Rs 260/- did not remitted at office. And Rs 2020/- on date 11-03-2025, Rs 2020/- on date 08-04-2025, Rs 2020/- on date 13-05-2025, Rs 2020/- on date 10-06-25, Rs 2020/- on date 08-07-25, And Rs 2286/- on date 12-08-25 to LO Tapas Kumar Rout/SF0071746 but LO Tapas Kumar Rout/SF0071746 not Posted in FIMO.</t>
  </si>
  <si>
    <t>Tapas Kumar Rout</t>
  </si>
  <si>
    <t>SF0071746</t>
  </si>
  <si>
    <t>Borrower NIRAMANI BEHERA/351596708 She paid her EMI Rs 4300/- on date 09-02-2025 to LO Tapas Kumar Rout/SF0071746 but LO Tapas Kumar Rout/SF0071746 not Posted in FIMO.</t>
  </si>
  <si>
    <t>Borrower NIRAMANI BEHERA/351596708 She paid her EMI Rs 4300/- on date 09-03-2025 to LO Tapas Kumar Rout/SF0071746 but LO Tapas Kumar Rout/SF0071746 not Posted in FIMO.</t>
  </si>
  <si>
    <t>Borrower NIRAMANI BEHERA/351596708 She paid her EMI Rs 4300/- on date 09-04-2025 to LO Tapas Kumar Rout/SF0071746 but LO Tapas Kumar Rout/SF0071746 not Posted in FIMO.</t>
  </si>
  <si>
    <t>Borrower NIRAMANI BEHERA/351596708 She paid her EMI Rs 4300/- on date 09-05-2025 to LO Tapas Kumar Rout/SF0071746 but LO Tapas Kumar Rout/SF0071746 not Posted in FIMO.</t>
  </si>
  <si>
    <t>Borrower NIRAMANI BEHERA/351596708 She paid her EMI Rs 5917/- on date 09-06-25 to LO Tapas Kumar Rout/SF0071746 but LO Tapas Kumar Rout/SF0071746 not Posted in FIMO.</t>
  </si>
  <si>
    <t xml:space="preserve">Borrower NIRAMANI BEHERA/354725597 She paid her EMI Rs 2020/- on date 10-12-2024 to LO
Tapas Kumar Rout/SF0071746 but staff posted only Rs 1760/-on dt-10-12-2024 and rest amount Rs 260/- did not remitted at office. </t>
  </si>
  <si>
    <t>Borrower NIRAMANI BEHERA/354725597 She paid her EMI Rs 2020/- on date 11-03-2025 to LO Tapas Kumar Rout/SF0071746 but LO Tapas Kumar Rout/SF0071746 not Posted in FIMO.</t>
  </si>
  <si>
    <t>Borrower NIRAMANI BEHERA/354725597 She paid her EMI Rs 2020/- on date 08-04-2025 to LO Tapas Kumar Rout/SF0071746 but LO Tapas Kumar Rout/SF0071746 not Posted in FIMO.</t>
  </si>
  <si>
    <t>Borrower NIRAMANI BEHERA/354725597 She paid her EMI Rs 2020/- on date 13-05-2025 to LO Tapas Kumar Rout/SF0071746 but LO Tapas Kumar Rout/SF0071746 not Posted in FIMO.</t>
  </si>
  <si>
    <t>Borrower NIRAMANI BEHERA/354725597 She paid her EMI Rs 2020/- on date 10-06-25 to LO Tapas Kumar Rout/SF0071746 but LO Tapas Kumar Rout/SF0071746 not Posted in FIMO.</t>
  </si>
  <si>
    <t>Borrower NIRAMANI BEHERA/354725597 She paid her EMI Rs 2020/- on date 08-07-25, And Rs 2286/- on date 12-08-25 to LO Tapas Kumar Rout/SF0071746 but LO Tapas Kumar Rout/SF0071746 not Posted in FIMO.</t>
  </si>
  <si>
    <t>Borrower NIRAMANI BEHERA/354725597 She paid her EMI Rs 2286/- on date 12-08-25 to LO Tapas Kumar Rout/SF0071746 but LO Tapas Kumar Rout/SF0071746 not Posted in FIMO.</t>
  </si>
  <si>
    <t>Suryakanta Mohanty</t>
  </si>
  <si>
    <t>SF0099668</t>
  </si>
  <si>
    <t>BM</t>
  </si>
  <si>
    <t>Sanjeet Malik</t>
  </si>
  <si>
    <t>SF0054913</t>
  </si>
  <si>
    <t>BQM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</si>
  <si>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</si>
  <si>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</si>
  <si>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</si>
  <si>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</si>
  <si>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</si>
  <si>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</si>
  <si>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FN25-26-02951</t>
  </si>
  <si>
    <t>After caseload verification total of Rs 37523/- misappropriation of cash observed and Rs 1760/- FIMO recovery entry done by LO. Net Fraud amount is Rs 35763/-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</si>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</sst>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45979</v>
      </c>
      <c r="H5" s="107" t="s">
        <v>309</v>
      </c>
      <c r="I5" s="61">
        <v>45981</v>
      </c>
      <c r="J5" s="74" t="str">
        <f>IF('Physical Cash at Safe'!D28="Yes",'Physical Cash at Safe'!E28,IF('Borrower Wise Details'!D5&lt;&gt;"",'Borrower Wise Details'!D5,""))</f>
        <v>FN25-26-02951</v>
      </c>
      <c r="K5" s="81">
        <v>1</v>
      </c>
      <c r="L5" s="82">
        <v>37523</v>
      </c>
      <c r="M5" s="82">
        <v>1760</v>
      </c>
      <c r="N5" s="82" t="s">
        <v>310</v>
      </c>
      <c r="O5" s="82" t="s">
        <v>311</v>
      </c>
      <c r="P5" s="82" t="s">
        <v>312</v>
      </c>
      <c r="Q5" s="82" t="s">
        <v>252</v>
      </c>
      <c r="R5" s="75" t="str">
        <f>IF('Physical Cash at Safe'!$D$28="Yes", 'Physical Cash at Safe'!$A$28, IF('Borrower Wise Details'!F5&lt;&gt;"", 'Borrower Wise Details'!F5, ""))</f>
        <v>Tapas Kumar 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SF0071746</v>
      </c>
      <c r="U5" s="77" t="s">
        <v>313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314</v>
      </c>
      <c r="Z5" s="61">
        <v>45979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37523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1760</v>
      </c>
      <c r="AE5" s="126">
        <f>IF(AND(AC5="", AD5=""), "", IF(AD5="", AC5, AC5 - IF(ISNUMBER(AD5), AD5, 0)))</f>
        <v>35763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316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Tapas Kumar Rout</v>
      </c>
      <c r="E5" s="68" t="str">
        <f>IF(OR('Fraud Investigation Report'!T5="", 'Fraud Investigation Report'!T5=0), "", 'Fraud Investigation Report'!T5)</f>
        <v>SF0071746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37523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37523</v>
      </c>
      <c r="O5" s="69">
        <f>IF('Fraud Investigation Report'!AD5="", "", 'Fraud Investigation Report'!AD5)</f>
        <v>1760</v>
      </c>
      <c r="P5" s="126">
        <f>IF(AND(N5="", O5=""), "", IF(O5="", N5, N5 - IF(ISNUMBER(O5), O5, 0)))</f>
        <v>35763</v>
      </c>
      <c r="Q5" s="49"/>
      <c r="R5" s="84" t="s">
        <v>317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1" sqref="E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45979</v>
      </c>
      <c r="C6" s="18">
        <v>45978</v>
      </c>
      <c r="D6" s="18">
        <v>45979</v>
      </c>
      <c r="E6" s="19">
        <v>0.39583333333333331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18667</v>
      </c>
      <c r="C18" s="23">
        <f>B18</f>
        <v>18667</v>
      </c>
      <c r="D18" s="27">
        <v>18667</v>
      </c>
      <c r="E18" s="28">
        <f>D18</f>
        <v>18667</v>
      </c>
    </row>
    <row r="19" spans="1:5" ht="14.4" x14ac:dyDescent="0.3">
      <c r="A19" s="29"/>
      <c r="B19" s="30" t="s">
        <v>76</v>
      </c>
      <c r="C19" s="31">
        <f>SUM(C10:C18)</f>
        <v>18667</v>
      </c>
      <c r="D19" s="30" t="s">
        <v>76</v>
      </c>
      <c r="E19" s="31">
        <f>SUM(E10:E18)</f>
        <v>18667</v>
      </c>
    </row>
    <row r="20" spans="1:5" ht="30" customHeight="1" x14ac:dyDescent="0.3">
      <c r="A20" s="161" t="s">
        <v>97</v>
      </c>
      <c r="B20" s="162"/>
      <c r="C20" s="32">
        <v>18667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2" t="s">
        <v>251</v>
      </c>
      <c r="E33" s="133"/>
    </row>
    <row r="34" spans="1:5" ht="27.6" x14ac:dyDescent="0.3">
      <c r="A34" s="39" t="s">
        <v>220</v>
      </c>
      <c r="B34" s="38" t="s">
        <v>303</v>
      </c>
      <c r="C34" s="39" t="s">
        <v>221</v>
      </c>
      <c r="D34" s="134" t="s">
        <v>306</v>
      </c>
      <c r="E34" s="135"/>
    </row>
    <row r="35" spans="1:5" ht="27.6" x14ac:dyDescent="0.3">
      <c r="A35" s="39" t="s">
        <v>222</v>
      </c>
      <c r="B35" s="38" t="s">
        <v>304</v>
      </c>
      <c r="C35" s="39" t="s">
        <v>224</v>
      </c>
      <c r="D35" s="134" t="s">
        <v>307</v>
      </c>
      <c r="E35" s="135"/>
    </row>
    <row r="36" spans="1:5" ht="25.5" customHeight="1" x14ac:dyDescent="0.3">
      <c r="A36" s="39" t="s">
        <v>223</v>
      </c>
      <c r="B36" s="38" t="s">
        <v>305</v>
      </c>
      <c r="C36" s="39" t="s">
        <v>225</v>
      </c>
      <c r="D36" s="136" t="s">
        <v>308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2" zoomScale="90" zoomScaleNormal="9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315</v>
      </c>
      <c r="E5" s="65">
        <v>45979</v>
      </c>
      <c r="F5" s="38" t="s">
        <v>289</v>
      </c>
      <c r="G5" s="49" t="s">
        <v>290</v>
      </c>
      <c r="H5" s="49" t="s">
        <v>318</v>
      </c>
      <c r="I5" s="120" t="s">
        <v>261</v>
      </c>
      <c r="J5" s="120" t="s">
        <v>264</v>
      </c>
      <c r="K5" s="120" t="s">
        <v>268</v>
      </c>
      <c r="L5" s="11">
        <v>351596708</v>
      </c>
      <c r="M5" s="65" t="s">
        <v>269</v>
      </c>
      <c r="N5" s="124">
        <v>80000</v>
      </c>
      <c r="O5" s="124">
        <v>4300</v>
      </c>
      <c r="P5" s="121" t="s">
        <v>139</v>
      </c>
      <c r="Q5" s="80">
        <v>45697</v>
      </c>
      <c r="R5" s="124">
        <v>4300</v>
      </c>
      <c r="S5" s="124">
        <v>0</v>
      </c>
      <c r="T5" s="124"/>
      <c r="U5" s="125">
        <f t="shared" ref="U5" si="0">IF(AND(ISBLANK(R5),ISBLANK(S5),ISBLANK(T5)),"",R5-(S5+T5))</f>
        <v>4300</v>
      </c>
      <c r="V5" s="117" t="s">
        <v>201</v>
      </c>
      <c r="W5" s="122" t="s">
        <v>291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FN25-26-02951</v>
      </c>
      <c r="E6" s="65">
        <v>45979</v>
      </c>
      <c r="F6" s="38" t="str">
        <f>IF(J6&lt;&gt;"", $F$5, "")</f>
        <v>Tapas Kumar Rout</v>
      </c>
      <c r="G6" s="49" t="str">
        <f>IF(J6&lt;&gt;"", $G$5, "")</f>
        <v>SF0071746</v>
      </c>
      <c r="H6" s="49" t="str">
        <f>IF(J6&lt;&gt;"", $H$5, "")</f>
        <v>Loan Officer</v>
      </c>
      <c r="I6" s="120" t="s">
        <v>261</v>
      </c>
      <c r="J6" s="120" t="s">
        <v>264</v>
      </c>
      <c r="K6" s="120" t="s">
        <v>268</v>
      </c>
      <c r="L6" s="11">
        <v>351596708</v>
      </c>
      <c r="M6" s="65" t="s">
        <v>269</v>
      </c>
      <c r="N6" s="124">
        <v>80000</v>
      </c>
      <c r="O6" s="124">
        <v>4300</v>
      </c>
      <c r="P6" s="121" t="s">
        <v>139</v>
      </c>
      <c r="Q6" s="80">
        <v>45725</v>
      </c>
      <c r="R6" s="124">
        <v>4300</v>
      </c>
      <c r="S6" s="124">
        <v>0</v>
      </c>
      <c r="T6" s="124"/>
      <c r="U6" s="125">
        <f t="shared" ref="U6:U69" si="1">IF(AND(ISBLANK(R6),ISBLANK(S6),ISBLANK(T6)),"",R6-(S6+T6))</f>
        <v>4300</v>
      </c>
      <c r="V6" s="117" t="s">
        <v>201</v>
      </c>
      <c r="W6" s="122" t="s">
        <v>292</v>
      </c>
    </row>
    <row r="7" spans="1:23" ht="25.0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FN25-26-02951</v>
      </c>
      <c r="E7" s="65">
        <v>45979</v>
      </c>
      <c r="F7" s="38" t="str">
        <f t="shared" ref="F7:F70" si="5">IF(J7&lt;&gt;"", $F$5, "")</f>
        <v>Tapas Kumar Rout</v>
      </c>
      <c r="G7" s="49" t="str">
        <f t="shared" ref="G7:G70" si="6">IF(J7&lt;&gt;"", $G$5, "")</f>
        <v>SF0071746</v>
      </c>
      <c r="H7" s="49" t="str">
        <f t="shared" ref="H7:H70" si="7">IF(J7&lt;&gt;"", $H$5, "")</f>
        <v>Loan Officer</v>
      </c>
      <c r="I7" s="120" t="s">
        <v>261</v>
      </c>
      <c r="J7" s="120" t="s">
        <v>264</v>
      </c>
      <c r="K7" s="120" t="s">
        <v>268</v>
      </c>
      <c r="L7" s="11">
        <v>351596708</v>
      </c>
      <c r="M7" s="65" t="s">
        <v>269</v>
      </c>
      <c r="N7" s="124">
        <v>80000</v>
      </c>
      <c r="O7" s="124">
        <v>4300</v>
      </c>
      <c r="P7" s="121" t="s">
        <v>139</v>
      </c>
      <c r="Q7" s="80">
        <v>45756</v>
      </c>
      <c r="R7" s="124">
        <v>4300</v>
      </c>
      <c r="S7" s="124">
        <v>0</v>
      </c>
      <c r="T7" s="124"/>
      <c r="U7" s="125">
        <f t="shared" si="1"/>
        <v>4300</v>
      </c>
      <c r="V7" s="117" t="s">
        <v>201</v>
      </c>
      <c r="W7" s="122" t="s">
        <v>293</v>
      </c>
    </row>
    <row r="8" spans="1:23" ht="25.0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tr">
        <f t="shared" si="4"/>
        <v>FN25-26-02951</v>
      </c>
      <c r="E8" s="65">
        <v>45979</v>
      </c>
      <c r="F8" s="38" t="str">
        <f t="shared" si="5"/>
        <v>Tapas Kumar Rout</v>
      </c>
      <c r="G8" s="49" t="str">
        <f t="shared" si="6"/>
        <v>SF0071746</v>
      </c>
      <c r="H8" s="49" t="str">
        <f t="shared" si="7"/>
        <v>Loan Officer</v>
      </c>
      <c r="I8" s="120" t="s">
        <v>261</v>
      </c>
      <c r="J8" s="120" t="s">
        <v>264</v>
      </c>
      <c r="K8" s="120" t="s">
        <v>268</v>
      </c>
      <c r="L8" s="11">
        <v>351596708</v>
      </c>
      <c r="M8" s="65" t="s">
        <v>269</v>
      </c>
      <c r="N8" s="124">
        <v>80000</v>
      </c>
      <c r="O8" s="124">
        <v>4300</v>
      </c>
      <c r="P8" s="121" t="s">
        <v>139</v>
      </c>
      <c r="Q8" s="80">
        <v>45786</v>
      </c>
      <c r="R8" s="124">
        <v>4300</v>
      </c>
      <c r="S8" s="124">
        <v>0</v>
      </c>
      <c r="T8" s="124"/>
      <c r="U8" s="125">
        <f t="shared" si="1"/>
        <v>4300</v>
      </c>
      <c r="V8" s="117" t="s">
        <v>201</v>
      </c>
      <c r="W8" s="122" t="s">
        <v>294</v>
      </c>
    </row>
    <row r="9" spans="1:23" ht="25.05" customHeight="1" x14ac:dyDescent="0.3">
      <c r="A9" s="64">
        <v>5</v>
      </c>
      <c r="B9" s="60" t="str">
        <f t="shared" si="2"/>
        <v>OR1616</v>
      </c>
      <c r="C9" s="119" t="str">
        <f t="shared" si="3"/>
        <v>Mangalpur</v>
      </c>
      <c r="D9" s="41" t="str">
        <f t="shared" si="4"/>
        <v>FN25-26-02951</v>
      </c>
      <c r="E9" s="65">
        <v>45979</v>
      </c>
      <c r="F9" s="38" t="str">
        <f t="shared" si="5"/>
        <v>Tapas Kumar Rout</v>
      </c>
      <c r="G9" s="49" t="str">
        <f t="shared" si="6"/>
        <v>SF0071746</v>
      </c>
      <c r="H9" s="49" t="str">
        <f t="shared" si="7"/>
        <v>Loan Officer</v>
      </c>
      <c r="I9" s="120" t="s">
        <v>261</v>
      </c>
      <c r="J9" s="120" t="s">
        <v>264</v>
      </c>
      <c r="K9" s="120" t="s">
        <v>268</v>
      </c>
      <c r="L9" s="11">
        <v>351596708</v>
      </c>
      <c r="M9" s="65" t="s">
        <v>269</v>
      </c>
      <c r="N9" s="124">
        <v>80000</v>
      </c>
      <c r="O9" s="124">
        <v>4300</v>
      </c>
      <c r="P9" s="121" t="s">
        <v>139</v>
      </c>
      <c r="Q9" s="80">
        <v>45817</v>
      </c>
      <c r="R9" s="124">
        <v>5917</v>
      </c>
      <c r="S9" s="124">
        <v>0</v>
      </c>
      <c r="T9" s="124"/>
      <c r="U9" s="125">
        <f t="shared" si="1"/>
        <v>5917</v>
      </c>
      <c r="V9" s="117" t="s">
        <v>201</v>
      </c>
      <c r="W9" s="122" t="s">
        <v>295</v>
      </c>
    </row>
    <row r="10" spans="1:23" ht="25.05" customHeight="1" x14ac:dyDescent="0.3">
      <c r="A10" s="64">
        <v>6</v>
      </c>
      <c r="B10" s="60" t="str">
        <f t="shared" si="2"/>
        <v>OR1616</v>
      </c>
      <c r="C10" s="119" t="str">
        <f t="shared" si="3"/>
        <v>Mangalpur</v>
      </c>
      <c r="D10" s="41" t="str">
        <f t="shared" si="4"/>
        <v>FN25-26-02951</v>
      </c>
      <c r="E10" s="65">
        <v>45979</v>
      </c>
      <c r="F10" s="38" t="str">
        <f t="shared" si="5"/>
        <v>Tapas Kumar Rout</v>
      </c>
      <c r="G10" s="49" t="str">
        <f t="shared" si="6"/>
        <v>SF0071746</v>
      </c>
      <c r="H10" s="49" t="str">
        <f t="shared" si="7"/>
        <v>Loan Officer</v>
      </c>
      <c r="I10" s="120" t="s">
        <v>261</v>
      </c>
      <c r="J10" s="120" t="s">
        <v>264</v>
      </c>
      <c r="K10" s="120" t="s">
        <v>268</v>
      </c>
      <c r="L10" s="11">
        <v>354725597</v>
      </c>
      <c r="M10" s="65" t="s">
        <v>282</v>
      </c>
      <c r="N10" s="124">
        <v>30000</v>
      </c>
      <c r="O10" s="124">
        <v>2020</v>
      </c>
      <c r="P10" s="121" t="s">
        <v>139</v>
      </c>
      <c r="Q10" s="80">
        <v>45636</v>
      </c>
      <c r="R10" s="124">
        <v>2020</v>
      </c>
      <c r="S10" s="124">
        <v>1760</v>
      </c>
      <c r="T10" s="124"/>
      <c r="U10" s="125">
        <f t="shared" si="1"/>
        <v>260</v>
      </c>
      <c r="V10" s="117" t="s">
        <v>201</v>
      </c>
      <c r="W10" s="122" t="s">
        <v>296</v>
      </c>
    </row>
    <row r="11" spans="1:23" ht="25.05" customHeight="1" x14ac:dyDescent="0.3">
      <c r="A11" s="64">
        <v>7</v>
      </c>
      <c r="B11" s="60" t="str">
        <f t="shared" si="2"/>
        <v>OR1616</v>
      </c>
      <c r="C11" s="119" t="str">
        <f t="shared" si="3"/>
        <v>Mangalpur</v>
      </c>
      <c r="D11" s="41" t="str">
        <f t="shared" si="4"/>
        <v>FN25-26-02951</v>
      </c>
      <c r="E11" s="65">
        <v>45979</v>
      </c>
      <c r="F11" s="38" t="str">
        <f t="shared" si="5"/>
        <v>Tapas Kumar Rout</v>
      </c>
      <c r="G11" s="49" t="str">
        <f t="shared" si="6"/>
        <v>SF0071746</v>
      </c>
      <c r="H11" s="49" t="str">
        <f t="shared" si="7"/>
        <v>Loan Officer</v>
      </c>
      <c r="I11" s="120" t="s">
        <v>261</v>
      </c>
      <c r="J11" s="120" t="s">
        <v>264</v>
      </c>
      <c r="K11" s="120" t="s">
        <v>268</v>
      </c>
      <c r="L11" s="11">
        <v>354725597</v>
      </c>
      <c r="M11" s="65" t="s">
        <v>282</v>
      </c>
      <c r="N11" s="124">
        <v>30000</v>
      </c>
      <c r="O11" s="124">
        <v>2020</v>
      </c>
      <c r="P11" s="121" t="s">
        <v>139</v>
      </c>
      <c r="Q11" s="80">
        <v>45727</v>
      </c>
      <c r="R11" s="124">
        <v>2020</v>
      </c>
      <c r="S11" s="124">
        <v>0</v>
      </c>
      <c r="T11" s="124"/>
      <c r="U11" s="125">
        <f t="shared" si="1"/>
        <v>2020</v>
      </c>
      <c r="V11" s="117" t="s">
        <v>201</v>
      </c>
      <c r="W11" s="122" t="s">
        <v>297</v>
      </c>
    </row>
    <row r="12" spans="1:23" ht="25.05" customHeight="1" x14ac:dyDescent="0.3">
      <c r="A12" s="64">
        <v>8</v>
      </c>
      <c r="B12" s="60" t="str">
        <f t="shared" si="2"/>
        <v>OR1616</v>
      </c>
      <c r="C12" s="119" t="str">
        <f t="shared" si="3"/>
        <v>Mangalpur</v>
      </c>
      <c r="D12" s="41" t="str">
        <f t="shared" si="4"/>
        <v>FN25-26-02951</v>
      </c>
      <c r="E12" s="65">
        <v>45979</v>
      </c>
      <c r="F12" s="38" t="str">
        <f t="shared" si="5"/>
        <v>Tapas Kumar Rout</v>
      </c>
      <c r="G12" s="49" t="str">
        <f t="shared" si="6"/>
        <v>SF0071746</v>
      </c>
      <c r="H12" s="49" t="str">
        <f t="shared" si="7"/>
        <v>Loan Officer</v>
      </c>
      <c r="I12" s="120" t="s">
        <v>261</v>
      </c>
      <c r="J12" s="120" t="s">
        <v>264</v>
      </c>
      <c r="K12" s="120" t="s">
        <v>268</v>
      </c>
      <c r="L12" s="11">
        <v>354725597</v>
      </c>
      <c r="M12" s="65" t="s">
        <v>282</v>
      </c>
      <c r="N12" s="124">
        <v>30000</v>
      </c>
      <c r="O12" s="124">
        <v>2020</v>
      </c>
      <c r="P12" s="121" t="s">
        <v>139</v>
      </c>
      <c r="Q12" s="80">
        <v>45755</v>
      </c>
      <c r="R12" s="124">
        <v>2020</v>
      </c>
      <c r="S12" s="124">
        <v>0</v>
      </c>
      <c r="T12" s="124"/>
      <c r="U12" s="125">
        <f t="shared" si="1"/>
        <v>2020</v>
      </c>
      <c r="V12" s="117" t="s">
        <v>201</v>
      </c>
      <c r="W12" s="122" t="s">
        <v>298</v>
      </c>
    </row>
    <row r="13" spans="1:23" ht="25.05" customHeight="1" x14ac:dyDescent="0.3">
      <c r="A13" s="64">
        <v>9</v>
      </c>
      <c r="B13" s="60" t="str">
        <f t="shared" si="2"/>
        <v>OR1616</v>
      </c>
      <c r="C13" s="119" t="str">
        <f t="shared" si="3"/>
        <v>Mangalpur</v>
      </c>
      <c r="D13" s="41" t="str">
        <f t="shared" si="4"/>
        <v>FN25-26-02951</v>
      </c>
      <c r="E13" s="65">
        <v>45979</v>
      </c>
      <c r="F13" s="38" t="str">
        <f t="shared" si="5"/>
        <v>Tapas Kumar Rout</v>
      </c>
      <c r="G13" s="49" t="str">
        <f t="shared" si="6"/>
        <v>SF0071746</v>
      </c>
      <c r="H13" s="49" t="str">
        <f t="shared" si="7"/>
        <v>Loan Officer</v>
      </c>
      <c r="I13" s="120" t="s">
        <v>261</v>
      </c>
      <c r="J13" s="120" t="s">
        <v>264</v>
      </c>
      <c r="K13" s="120" t="s">
        <v>268</v>
      </c>
      <c r="L13" s="11">
        <v>354725597</v>
      </c>
      <c r="M13" s="65" t="s">
        <v>282</v>
      </c>
      <c r="N13" s="124">
        <v>30000</v>
      </c>
      <c r="O13" s="124">
        <v>2020</v>
      </c>
      <c r="P13" s="121" t="s">
        <v>139</v>
      </c>
      <c r="Q13" s="80">
        <v>45790</v>
      </c>
      <c r="R13" s="124">
        <v>2020</v>
      </c>
      <c r="S13" s="124">
        <v>0</v>
      </c>
      <c r="T13" s="124"/>
      <c r="U13" s="125">
        <f t="shared" si="1"/>
        <v>2020</v>
      </c>
      <c r="V13" s="117" t="s">
        <v>201</v>
      </c>
      <c r="W13" s="122" t="s">
        <v>299</v>
      </c>
    </row>
    <row r="14" spans="1:23" ht="25.05" customHeight="1" x14ac:dyDescent="0.3">
      <c r="A14" s="64">
        <v>10</v>
      </c>
      <c r="B14" s="60" t="str">
        <f t="shared" si="2"/>
        <v>OR1616</v>
      </c>
      <c r="C14" s="119" t="str">
        <f t="shared" si="3"/>
        <v>Mangalpur</v>
      </c>
      <c r="D14" s="41" t="str">
        <f t="shared" si="4"/>
        <v>FN25-26-02951</v>
      </c>
      <c r="E14" s="65">
        <v>45979</v>
      </c>
      <c r="F14" s="38" t="str">
        <f t="shared" si="5"/>
        <v>Tapas Kumar Rout</v>
      </c>
      <c r="G14" s="49" t="str">
        <f t="shared" si="6"/>
        <v>SF0071746</v>
      </c>
      <c r="H14" s="49" t="str">
        <f t="shared" si="7"/>
        <v>Loan Officer</v>
      </c>
      <c r="I14" s="120" t="s">
        <v>261</v>
      </c>
      <c r="J14" s="120" t="s">
        <v>264</v>
      </c>
      <c r="K14" s="120" t="s">
        <v>268</v>
      </c>
      <c r="L14" s="11">
        <v>354725597</v>
      </c>
      <c r="M14" s="65" t="s">
        <v>282</v>
      </c>
      <c r="N14" s="124">
        <v>30000</v>
      </c>
      <c r="O14" s="124">
        <v>2020</v>
      </c>
      <c r="P14" s="121" t="s">
        <v>139</v>
      </c>
      <c r="Q14" s="80">
        <v>45818</v>
      </c>
      <c r="R14" s="124">
        <v>2020</v>
      </c>
      <c r="S14" s="124">
        <v>0</v>
      </c>
      <c r="T14" s="124"/>
      <c r="U14" s="125">
        <f t="shared" si="1"/>
        <v>2020</v>
      </c>
      <c r="V14" s="117" t="s">
        <v>201</v>
      </c>
      <c r="W14" s="122" t="s">
        <v>300</v>
      </c>
    </row>
    <row r="15" spans="1:23" ht="25.05" customHeight="1" x14ac:dyDescent="0.3">
      <c r="A15" s="64">
        <v>11</v>
      </c>
      <c r="B15" s="60" t="str">
        <f t="shared" si="2"/>
        <v>OR1616</v>
      </c>
      <c r="C15" s="119" t="str">
        <f t="shared" si="3"/>
        <v>Mangalpur</v>
      </c>
      <c r="D15" s="41" t="str">
        <f t="shared" si="4"/>
        <v>FN25-26-02951</v>
      </c>
      <c r="E15" s="65">
        <v>45979</v>
      </c>
      <c r="F15" s="38" t="str">
        <f t="shared" si="5"/>
        <v>Tapas Kumar Rout</v>
      </c>
      <c r="G15" s="49" t="str">
        <f t="shared" si="6"/>
        <v>SF0071746</v>
      </c>
      <c r="H15" s="49" t="str">
        <f t="shared" si="7"/>
        <v>Loan Officer</v>
      </c>
      <c r="I15" s="120" t="s">
        <v>261</v>
      </c>
      <c r="J15" s="120" t="s">
        <v>264</v>
      </c>
      <c r="K15" s="120" t="s">
        <v>268</v>
      </c>
      <c r="L15" s="11">
        <v>354725597</v>
      </c>
      <c r="M15" s="65" t="s">
        <v>282</v>
      </c>
      <c r="N15" s="124">
        <v>30000</v>
      </c>
      <c r="O15" s="124">
        <v>2020</v>
      </c>
      <c r="P15" s="121" t="s">
        <v>139</v>
      </c>
      <c r="Q15" s="80">
        <v>45846</v>
      </c>
      <c r="R15" s="124">
        <v>2020</v>
      </c>
      <c r="S15" s="124">
        <v>0</v>
      </c>
      <c r="T15" s="124"/>
      <c r="U15" s="125">
        <f t="shared" si="1"/>
        <v>2020</v>
      </c>
      <c r="V15" s="117" t="s">
        <v>201</v>
      </c>
      <c r="W15" s="122" t="s">
        <v>301</v>
      </c>
    </row>
    <row r="16" spans="1:23" ht="25.05" customHeight="1" x14ac:dyDescent="0.3">
      <c r="A16" s="64">
        <v>12</v>
      </c>
      <c r="B16" s="60" t="str">
        <f t="shared" si="2"/>
        <v>OR1616</v>
      </c>
      <c r="C16" s="119" t="str">
        <f t="shared" si="3"/>
        <v>Mangalpur</v>
      </c>
      <c r="D16" s="41" t="str">
        <f t="shared" si="4"/>
        <v>FN25-26-02951</v>
      </c>
      <c r="E16" s="65">
        <v>45979</v>
      </c>
      <c r="F16" s="38" t="str">
        <f t="shared" si="5"/>
        <v>Tapas Kumar Rout</v>
      </c>
      <c r="G16" s="49" t="str">
        <f t="shared" si="6"/>
        <v>SF0071746</v>
      </c>
      <c r="H16" s="49" t="str">
        <f t="shared" si="7"/>
        <v>Loan Officer</v>
      </c>
      <c r="I16" s="120" t="s">
        <v>261</v>
      </c>
      <c r="J16" s="120" t="s">
        <v>264</v>
      </c>
      <c r="K16" s="120" t="s">
        <v>268</v>
      </c>
      <c r="L16" s="11">
        <v>354725597</v>
      </c>
      <c r="M16" s="65" t="s">
        <v>282</v>
      </c>
      <c r="N16" s="124">
        <v>30000</v>
      </c>
      <c r="O16" s="124">
        <v>2020</v>
      </c>
      <c r="P16" s="121" t="s">
        <v>139</v>
      </c>
      <c r="Q16" s="80">
        <v>45881</v>
      </c>
      <c r="R16" s="124">
        <v>2286</v>
      </c>
      <c r="S16" s="124">
        <v>0</v>
      </c>
      <c r="T16" s="124"/>
      <c r="U16" s="125">
        <f t="shared" si="1"/>
        <v>2286</v>
      </c>
      <c r="V16" s="117" t="s">
        <v>201</v>
      </c>
      <c r="W16" s="122" t="s">
        <v>302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R1" zoomScale="80" zoomScaleNormal="80" workbookViewId="0">
      <selection activeCell="Y6" sqref="Y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30">
        <v>45979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0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62804</v>
      </c>
      <c r="J5" s="38" t="s">
        <v>258</v>
      </c>
      <c r="K5" s="84">
        <v>62804</v>
      </c>
      <c r="L5" s="84" t="s">
        <v>259</v>
      </c>
      <c r="M5" s="38" t="s">
        <v>260</v>
      </c>
      <c r="N5" s="84">
        <v>101209</v>
      </c>
      <c r="O5" s="84" t="s">
        <v>261</v>
      </c>
      <c r="P5" s="84">
        <v>139648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351596708</v>
      </c>
      <c r="Z5" s="38" t="s">
        <v>268</v>
      </c>
      <c r="AA5" s="108" t="s">
        <v>269</v>
      </c>
      <c r="AB5" s="84">
        <v>80000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4300</v>
      </c>
      <c r="AK5" s="84">
        <v>4300</v>
      </c>
      <c r="AL5" s="108" t="s">
        <v>276</v>
      </c>
      <c r="AM5" s="84">
        <v>58307.29</v>
      </c>
      <c r="AN5" s="112">
        <v>23392.71</v>
      </c>
      <c r="AO5" s="112">
        <v>81700</v>
      </c>
      <c r="AP5" s="112">
        <v>21692.71</v>
      </c>
      <c r="AQ5" s="112">
        <v>1424.29</v>
      </c>
      <c r="AR5" s="112">
        <v>23117</v>
      </c>
      <c r="AS5" s="112">
        <v>21692.71</v>
      </c>
      <c r="AT5" s="112">
        <v>1424.29</v>
      </c>
      <c r="AU5" s="112">
        <v>23117</v>
      </c>
      <c r="AV5" s="84">
        <v>30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 t="s">
        <v>279</v>
      </c>
      <c r="BE5" s="84">
        <v>80000</v>
      </c>
      <c r="BF5" s="38" t="s">
        <v>264</v>
      </c>
      <c r="BG5" s="84" t="s">
        <v>280</v>
      </c>
      <c r="BH5" s="114" t="s">
        <v>286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23117</v>
      </c>
      <c r="BQ5" s="117" t="s">
        <v>201</v>
      </c>
      <c r="BR5" s="118" t="s">
        <v>287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62804</v>
      </c>
      <c r="J6" s="38" t="s">
        <v>258</v>
      </c>
      <c r="K6" s="84">
        <v>62804</v>
      </c>
      <c r="L6" s="84" t="s">
        <v>259</v>
      </c>
      <c r="M6" s="38" t="s">
        <v>260</v>
      </c>
      <c r="N6" s="84">
        <v>101209</v>
      </c>
      <c r="O6" s="84" t="s">
        <v>261</v>
      </c>
      <c r="P6" s="84">
        <v>139648</v>
      </c>
      <c r="Q6" s="38" t="s">
        <v>262</v>
      </c>
      <c r="R6" s="38" t="s">
        <v>281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354725597</v>
      </c>
      <c r="Z6" s="38" t="s">
        <v>268</v>
      </c>
      <c r="AA6" s="108" t="s">
        <v>282</v>
      </c>
      <c r="AB6" s="84">
        <v>30000</v>
      </c>
      <c r="AC6" s="108" t="s">
        <v>270</v>
      </c>
      <c r="AD6" s="84">
        <v>18</v>
      </c>
      <c r="AE6" s="84" t="s">
        <v>283</v>
      </c>
      <c r="AF6" s="84" t="s">
        <v>272</v>
      </c>
      <c r="AG6" s="108" t="s">
        <v>273</v>
      </c>
      <c r="AH6" s="84" t="s">
        <v>274</v>
      </c>
      <c r="AI6" s="108" t="s">
        <v>284</v>
      </c>
      <c r="AJ6" s="84">
        <v>2020</v>
      </c>
      <c r="AK6" s="84">
        <v>2020</v>
      </c>
      <c r="AL6" s="108" t="s">
        <v>285</v>
      </c>
      <c r="AM6" s="84">
        <v>18461.72</v>
      </c>
      <c r="AN6" s="112">
        <v>5778.28</v>
      </c>
      <c r="AO6" s="112">
        <v>24240</v>
      </c>
      <c r="AP6" s="112">
        <v>11538.28</v>
      </c>
      <c r="AQ6" s="112">
        <v>847.72</v>
      </c>
      <c r="AR6" s="112">
        <v>12386</v>
      </c>
      <c r="AS6" s="112">
        <v>11538.28</v>
      </c>
      <c r="AT6" s="112">
        <v>847.72</v>
      </c>
      <c r="AU6" s="112">
        <v>12386</v>
      </c>
      <c r="AV6" s="84">
        <v>21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 t="s">
        <v>279</v>
      </c>
      <c r="BE6" s="84">
        <v>30000</v>
      </c>
      <c r="BF6" s="38" t="s">
        <v>264</v>
      </c>
      <c r="BG6" s="84" t="s">
        <v>280</v>
      </c>
      <c r="BH6" s="114" t="s">
        <v>286</v>
      </c>
      <c r="BI6" s="38" t="s">
        <v>110</v>
      </c>
      <c r="BJ6" s="85">
        <v>45979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14406</v>
      </c>
      <c r="BQ6" s="117" t="s">
        <v>201</v>
      </c>
      <c r="BR6" s="118" t="s">
        <v>288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2025-11-24T05:45:16Z</dcterms:modified>
</cp:coreProperties>
</file>