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Dhamara-FN25-26-02974\"/>
    </mc:Choice>
  </mc:AlternateContent>
  <xr:revisionPtr revIDLastSave="0" documentId="13_ncr:1_{9A71A676-E827-4E4E-8AB4-D8D3394652E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<sst xmlns="http://schemas.openxmlformats.org/spreadsheetml/2006/main" count="355" uniqueCount="301">
  <si>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</si>
  <si>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</si>
  <si>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</si>
  <si>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</si>
  <si>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</si>
  <si>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</si>
  <si>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</si>
  <si>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</si>
  <si>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</si>
  <si>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</si>
  <si>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</si>
  <si>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</si>
  <si>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</si>
  <si>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</si>
  <si>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</si>
  <si>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</si>
  <si>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</si>
  <si>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</si>
  <si>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</si>
  <si>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</si>
  <si>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</si>
  <si>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</si>
  <si>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</si>
  <si>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</si>
  <si>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</si>
  <si>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</si>
  <si>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</si>
  <si>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</si>
  <si>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</si>
  <si>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</si>
  <si>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</si>
  <si>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</si>
  <si>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</si>
  <si>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</si>
  <si>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</si>
  <si>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</si>
  <si>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</si>
  <si>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</si>
  <si>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</si>
  <si>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</si>
  <si>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</si>
  <si>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</si>
  <si>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</si>
  <si>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</si>
  <si>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</si>
  <si>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</si>
  <si>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</si>
  <si>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</si>
  <si>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</si>
  <si>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</si>
  <si>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</si>
  <si>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</si>
  <si>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</si>
  <si>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</si>
  <si>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</si>
  <si>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</si>
  <si>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</si>
  <si>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</si>
  <si>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</si>
  <si>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</si>
  <si>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</si>
  <si>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</si>
  <si>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</si>
  <si>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</si>
  <si>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</si>
  <si>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</si>
  <si>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</si>
  <si>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</si>
  <si>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</si>
  <si>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</si>
  <si>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</si>
  <si>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</si>
  <si>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</si>
  <si>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</si>
  <si>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</si>
  <si>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</si>
  <si>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</si>
  <si>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</si>
  <si>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</si>
  <si>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</si>
  <si>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</si>
  <si>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</si>
  <si>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</si>
  <si>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</si>
  <si>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</si>
  <si>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</si>
  <si>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</si>
  <si>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</si>
  <si>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</si>
  <si>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</si>
  <si>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</si>
  <si>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</si>
  <si>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</si>
  <si>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</si>
  <si>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</si>
  <si>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</si>
  <si>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</si>
  <si>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</si>
  <si>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</si>
  <si>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</si>
  <si>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</si>
  <si>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</si>
  <si>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</si>
  <si>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</si>
  <si>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</si>
  <si>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</si>
  <si>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</si>
  <si>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</si>
  <si>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</si>
  <si>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</si>
  <si>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</si>
  <si>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</si>
  <si>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</si>
  <si>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</si>
  <si>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</si>
  <si>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</si>
  <si>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</si>
  <si>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</si>
  <si>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</si>
  <si>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</si>
  <si>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</si>
  <si>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</si>
  <si>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</si>
  <si>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</si>
  <si>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</si>
  <si>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</si>
  <si>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</si>
  <si>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</si>
  <si>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</si>
  <si>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</si>
  <si>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</si>
  <si>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</si>
  <si>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</si>
  <si>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</si>
  <si>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</si>
  <si>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</si>
  <si>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</si>
  <si>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</si>
  <si>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</si>
  <si>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</si>
  <si>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</si>
  <si>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</si>
  <si>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</si>
  <si>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</si>
  <si>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</si>
  <si>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</si>
  <si>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</si>
  <si>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</si>
  <si>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</si>
  <si>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</si>
  <si>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</si>
  <si>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</si>
  <si>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</si>
  <si>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</si>
  <si>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</si>
  <si>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</si>
  <si>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</si>
  <si>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</si>
  <si>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</si>
  <si>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</si>
  <si>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</si>
  <si>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</si>
  <si>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</si>
  <si>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</si>
  <si>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</si>
  <si>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</si>
  <si>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</si>
  <si>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</si>
  <si>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</si>
  <si>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</si>
  <si>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</si>
  <si>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</si>
  <si>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</si>
  <si>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</si>
  <si>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</si>
  <si>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</si>
  <si>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</si>
  <si>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</si>
  <si>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</si>
  <si>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</si>
  <si>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</si>
  <si>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</si>
  <si>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</si>
  <si>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</si>
  <si>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</si>
  <si>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</si>
  <si>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</si>
  <si>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</si>
  <si>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</si>
  <si>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</si>
  <si>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</si>
  <si>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</si>
  <si>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</si>
  <si>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</si>
  <si>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</si>
  <si>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</si>
  <si>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</si>
  <si>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</si>
  <si>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</si>
  <si>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</si>
  <si>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</si>
  <si>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</si>
  <si>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</si>
  <si>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</si>
  <si>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</si>
  <si>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</si>
  <si>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</si>
  <si>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</si>
  <si>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</si>
  <si>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</si>
  <si>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</si>
  <si>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</si>
  <si>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</si>
  <si>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</si>
  <si>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</si>
  <si>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</si>
  <si>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</si>
  <si>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</si>
  <si>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</si>
  <si>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</si>
  <si>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</si>
  <si>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</si>
  <si>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</si>
  <si>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</si>
  <si>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</si>
  <si>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</si>
  <si>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</si>
  <si>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</si>
  <si>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</si>
  <si>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</si>
  <si>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</si>
  <si>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</si>
  <si>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</si>
  <si>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</si>
  <si>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</si>
  <si>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</si>
  <si>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</si>
  <si>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</si>
  <si>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</si>
  <si>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</si>
  <si>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</si>
  <si>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</si>
  <si>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</si>
  <si>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</si>
  <si>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</si>
  <si>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</si>
  <si>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</si>
  <si>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</si>
  <si>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</si>
  <si>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</si>
  <si>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</si>
  <si>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</si>
  <si>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</si>
  <si>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</si>
  <si>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Bhadrak</t>
  </si>
  <si>
    <t>OR3107</t>
  </si>
  <si>
    <t>Dhamara</t>
  </si>
  <si>
    <t>NARSHINGPUR</t>
  </si>
  <si>
    <t>SF0064904</t>
  </si>
  <si>
    <t>Umesh Chandra Das</t>
  </si>
  <si>
    <t>ganga</t>
  </si>
  <si>
    <t>Chetana</t>
  </si>
  <si>
    <t>SID951375322434</t>
  </si>
  <si>
    <t>SC</t>
  </si>
  <si>
    <t>HINDU</t>
  </si>
  <si>
    <t>Agriculture &amp; Farming</t>
  </si>
  <si>
    <t>KANCHANLATHA PARIDA</t>
  </si>
  <si>
    <t>20-Mar-2024</t>
  </si>
  <si>
    <t>09</t>
  </si>
  <si>
    <t>5</t>
  </si>
  <si>
    <t>6.16 Yrs</t>
  </si>
  <si>
    <t>19 Jan 2021</t>
  </si>
  <si>
    <t>&gt; 6 to 10 Years</t>
  </si>
  <si>
    <t>09-May-2024</t>
  </si>
  <si>
    <t>11-Nov-2025</t>
  </si>
  <si>
    <t>Open</t>
  </si>
  <si>
    <t/>
  </si>
  <si>
    <t>30-Jun-2025</t>
  </si>
  <si>
    <t>7682954062</t>
  </si>
  <si>
    <t>Amarendra Malik/SF0059488</t>
  </si>
  <si>
    <t>As per Borrower KANCHANLATHA PARIDA/356036396 Statement She paid her EMI Rs 4270/- on date 09-11-2024, Rs 4270/- on date 09-12-2024, And Rs 4270/- on date 09-02-2025 to LO Ganesh  Dalei/SF0071064 but LO Ganesh Dalei/SF0071064 not Posted in FIMO.</t>
  </si>
  <si>
    <t>Ganesh  Dalei</t>
  </si>
  <si>
    <t>SF0071064</t>
  </si>
  <si>
    <t>Credit Assistant</t>
  </si>
  <si>
    <t>As per Borrower KANCHANLATHA PARIDA/356036396 Statement She paid her EMI Rs4270/- on date 09-11-2024 to LO Ganesh  Dalei/SF0071064 but LO Ganesh Dalei/SF0071064 not Posted in FIMO.</t>
  </si>
  <si>
    <t>As per Borrower KANCHANLATHA PARIDA/356036396 Statement She paid her EMI Rs4270/- on date 09-12-2024 to LO Ganesh  Dalei/SF0071064 but LO Ganesh Dalei/SF0071064 not Posted in FIMO.</t>
  </si>
  <si>
    <t>No Action Taken</t>
  </si>
  <si>
    <t>CSS</t>
  </si>
  <si>
    <t>Sunil Kumar Behera/SF0029643</t>
  </si>
  <si>
    <t>Krushna Chandra Sahoo/SF0083225</t>
  </si>
  <si>
    <t>Alok Kumar Maharana/SF0083414</t>
  </si>
  <si>
    <t>Completed-Report Submitted</t>
  </si>
  <si>
    <t>Sangram Nath</t>
  </si>
  <si>
    <t>SF0056595</t>
  </si>
  <si>
    <t>BM</t>
  </si>
  <si>
    <t>Manoj Parida</t>
  </si>
  <si>
    <t>SF0040711</t>
  </si>
  <si>
    <t>BQM</t>
  </si>
  <si>
    <t>FN25-26-02974</t>
  </si>
  <si>
    <t>Terminated</t>
  </si>
  <si>
    <t>Fraud amount Observed Rs.8540/-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</si>
</sst>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OR3107</v>
      </c>
      <c r="D5" s="63" t="str">
        <f>IF('Physical Cash at Safe'!D28="Yes", 'Physical Cash at Safe'!B4, 'Borrower Wise Details'!C5)</f>
        <v>Dhamara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45981</v>
      </c>
      <c r="H5" s="107" t="s">
        <v>287</v>
      </c>
      <c r="I5" s="61">
        <v>45982</v>
      </c>
      <c r="J5" s="74" t="str">
        <f>IF('Physical Cash at Safe'!D28="Yes",'Physical Cash at Safe'!E28,IF('Borrower Wise Details'!D5&lt;&gt;"",'Borrower Wise Details'!D5,""))</f>
        <v>FN25-26-02974</v>
      </c>
      <c r="K5" s="81">
        <v>1</v>
      </c>
      <c r="L5" s="82">
        <v>8540</v>
      </c>
      <c r="M5" s="82">
        <v>0</v>
      </c>
      <c r="N5" s="82" t="s">
        <v>288</v>
      </c>
      <c r="O5" s="82" t="s">
        <v>289</v>
      </c>
      <c r="P5" s="82" t="s">
        <v>290</v>
      </c>
      <c r="Q5" s="82" t="s">
        <v>252</v>
      </c>
      <c r="R5" s="75" t="str">
        <f>IF('Physical Cash at Safe'!$D$28="Yes", 'Physical Cash at Safe'!$A$28, IF('Borrower Wise Details'!F5&lt;&gt;"", 'Borrower Wise Details'!F5, ""))</f>
        <v>Ganesh  Dalei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SF0071064</v>
      </c>
      <c r="U5" s="77" t="s">
        <v>299</v>
      </c>
      <c r="V5" s="61">
        <v>45855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291</v>
      </c>
      <c r="Z5" s="61">
        <v>45981</v>
      </c>
      <c r="AA5" s="61">
        <v>45985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45986</v>
      </c>
      <c r="AH5" s="70" t="s">
        <v>300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OR3107</v>
      </c>
      <c r="C5" s="50" t="str">
        <f>IF('Fraud Investigation Report'!D5="", "", 'Fraud Investigation Report'!D5)</f>
        <v>Dhamara</v>
      </c>
      <c r="D5" s="68" t="str">
        <f>IF(OR('Fraud Investigation Report'!R5="", 'Fraud Investigation Report'!R5=0), "", 'Fraud Investigation Report'!R5)</f>
        <v>Ganesh  Dalei</v>
      </c>
      <c r="E5" s="68" t="str">
        <f>IF(OR('Fraud Investigation Report'!T5="", 'Fraud Investigation Report'!T5=0), "", 'Fraud Investigation Report'!T5)</f>
        <v>SF0071064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8540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8540</v>
      </c>
      <c r="Q5" s="49"/>
      <c r="R5" s="84" t="s">
        <v>286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255</v>
      </c>
      <c r="B4" s="41" t="s">
        <v>256</v>
      </c>
      <c r="C4" s="41" t="s">
        <v>254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45981</v>
      </c>
      <c r="C6" s="18">
        <v>45980</v>
      </c>
      <c r="D6" s="18">
        <v>45981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>
        <v>0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54" t="s">
        <v>249</v>
      </c>
      <c r="E32" s="155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48" t="s">
        <v>251</v>
      </c>
      <c r="E33" s="149"/>
    </row>
    <row r="34" spans="1:5" ht="27.6" x14ac:dyDescent="0.3">
      <c r="A34" s="39" t="s">
        <v>220</v>
      </c>
      <c r="B34" s="38" t="s">
        <v>292</v>
      </c>
      <c r="C34" s="39" t="s">
        <v>221</v>
      </c>
      <c r="D34" s="150" t="s">
        <v>295</v>
      </c>
      <c r="E34" s="151"/>
    </row>
    <row r="35" spans="1:5" ht="27.6" x14ac:dyDescent="0.3">
      <c r="A35" s="39" t="s">
        <v>222</v>
      </c>
      <c r="B35" s="38" t="s">
        <v>293</v>
      </c>
      <c r="C35" s="39" t="s">
        <v>224</v>
      </c>
      <c r="D35" s="150" t="s">
        <v>296</v>
      </c>
      <c r="E35" s="151"/>
    </row>
    <row r="36" spans="1:5" ht="25.5" customHeight="1" x14ac:dyDescent="0.3">
      <c r="A36" s="39" t="s">
        <v>223</v>
      </c>
      <c r="B36" s="38" t="s">
        <v>294</v>
      </c>
      <c r="C36" s="39" t="s">
        <v>225</v>
      </c>
      <c r="D36" s="152" t="s">
        <v>297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H7" sqref="H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OR3107</v>
      </c>
      <c r="C5" s="119" t="str">
        <f>IF('Loan Outstanding Report'!$H$5="", "", 'Loan Outstanding Report'!$H$5)</f>
        <v>Dhamara</v>
      </c>
      <c r="D5" s="41" t="s">
        <v>298</v>
      </c>
      <c r="E5" s="65">
        <v>45981</v>
      </c>
      <c r="F5" s="38" t="s">
        <v>281</v>
      </c>
      <c r="G5" s="49" t="s">
        <v>282</v>
      </c>
      <c r="H5" s="49" t="s">
        <v>283</v>
      </c>
      <c r="I5" s="120">
        <v>651078</v>
      </c>
      <c r="J5" s="120" t="s">
        <v>262</v>
      </c>
      <c r="K5" s="120" t="s">
        <v>266</v>
      </c>
      <c r="L5" s="11">
        <v>356036396</v>
      </c>
      <c r="M5" s="65" t="s">
        <v>267</v>
      </c>
      <c r="N5" s="124">
        <v>80000</v>
      </c>
      <c r="O5" s="124">
        <v>4270</v>
      </c>
      <c r="P5" s="121" t="s">
        <v>139</v>
      </c>
      <c r="Q5" s="80">
        <v>45605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284</v>
      </c>
    </row>
    <row r="6" spans="1:23" ht="25.05" customHeight="1" x14ac:dyDescent="0.3">
      <c r="A6" s="64">
        <v>2</v>
      </c>
      <c r="B6" s="60" t="str">
        <f>IF(J6&lt;&gt;"", $B$5, "")</f>
        <v>OR3107</v>
      </c>
      <c r="C6" s="119" t="str">
        <f>IF(J6&lt;&gt;"", $C$5, "")</f>
        <v>Dhamara</v>
      </c>
      <c r="D6" s="41" t="str">
        <f>IF(J6&lt;&gt;"", $D$5, "")</f>
        <v>FN25-26-02974</v>
      </c>
      <c r="E6" s="65">
        <v>45981</v>
      </c>
      <c r="F6" s="38" t="str">
        <f>IF(J6&lt;&gt;"", $F$5, "")</f>
        <v>Ganesh  Dalei</v>
      </c>
      <c r="G6" s="49" t="str">
        <f>IF(J6&lt;&gt;"", $G$5, "")</f>
        <v>SF0071064</v>
      </c>
      <c r="H6" s="49" t="str">
        <f>IF(J6&lt;&gt;"", $H$5, "")</f>
        <v>Credit Assistant</v>
      </c>
      <c r="I6" s="120">
        <v>651078</v>
      </c>
      <c r="J6" s="120" t="s">
        <v>262</v>
      </c>
      <c r="K6" s="120" t="s">
        <v>266</v>
      </c>
      <c r="L6" s="11">
        <v>356036396</v>
      </c>
      <c r="M6" s="65" t="s">
        <v>267</v>
      </c>
      <c r="N6" s="124">
        <v>80000</v>
      </c>
      <c r="O6" s="124">
        <v>4270</v>
      </c>
      <c r="P6" s="121" t="s">
        <v>139</v>
      </c>
      <c r="Q6" s="80">
        <v>45635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201</v>
      </c>
      <c r="W6" s="122" t="s">
        <v>285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7:D70" si="4">IF(J8&lt;&gt;"", $D$5, "")</f>
        <v/>
      </c>
      <c r="E8" s="65"/>
      <c r="F8" s="38" t="str">
        <f t="shared" ref="F7:F70" si="5">IF(J8&lt;&gt;"", $F$5, "")</f>
        <v/>
      </c>
      <c r="G8" s="49" t="str">
        <f t="shared" ref="G7:G70" si="6">IF(J8&lt;&gt;"", $G$5, "")</f>
        <v/>
      </c>
      <c r="H8" s="49" t="str">
        <f t="shared" ref="H7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254</v>
      </c>
      <c r="F5" s="38" t="s">
        <v>254</v>
      </c>
      <c r="G5" s="84" t="s">
        <v>255</v>
      </c>
      <c r="H5" s="38" t="s">
        <v>256</v>
      </c>
      <c r="I5" s="84">
        <v>204402</v>
      </c>
      <c r="J5" s="38" t="s">
        <v>257</v>
      </c>
      <c r="K5" s="84">
        <v>204402</v>
      </c>
      <c r="L5" s="84" t="s">
        <v>258</v>
      </c>
      <c r="M5" s="38" t="s">
        <v>259</v>
      </c>
      <c r="N5" s="84">
        <v>87863</v>
      </c>
      <c r="O5" s="84">
        <v>651078</v>
      </c>
      <c r="P5" s="84">
        <v>123237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356036396</v>
      </c>
      <c r="Z5" s="38" t="s">
        <v>266</v>
      </c>
      <c r="AA5" s="108" t="s">
        <v>267</v>
      </c>
      <c r="AB5" s="84">
        <v>80000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4270</v>
      </c>
      <c r="AK5" s="84">
        <v>4270</v>
      </c>
      <c r="AL5" s="108" t="s">
        <v>274</v>
      </c>
      <c r="AM5" s="84">
        <v>47300.78</v>
      </c>
      <c r="AN5" s="112">
        <v>20999.22</v>
      </c>
      <c r="AO5" s="112">
        <v>68300</v>
      </c>
      <c r="AP5" s="112">
        <v>32699.22</v>
      </c>
      <c r="AQ5" s="112">
        <v>3272.78</v>
      </c>
      <c r="AR5" s="112">
        <v>35972</v>
      </c>
      <c r="AS5" s="112">
        <v>10998.14</v>
      </c>
      <c r="AT5" s="112">
        <v>1831.86</v>
      </c>
      <c r="AU5" s="112">
        <v>12830</v>
      </c>
      <c r="AV5" s="84">
        <v>19</v>
      </c>
      <c r="AW5" s="84"/>
      <c r="AX5" s="84"/>
      <c r="AY5" s="108"/>
      <c r="AZ5" s="84"/>
      <c r="BA5" s="84"/>
      <c r="BB5" s="84" t="s">
        <v>275</v>
      </c>
      <c r="BC5" s="84" t="s">
        <v>276</v>
      </c>
      <c r="BD5" s="108" t="s">
        <v>277</v>
      </c>
      <c r="BE5" s="84">
        <v>80000</v>
      </c>
      <c r="BF5" s="38" t="s">
        <v>262</v>
      </c>
      <c r="BG5" s="84" t="s">
        <v>278</v>
      </c>
      <c r="BH5" s="114" t="s">
        <v>279</v>
      </c>
      <c r="BI5" s="38" t="s">
        <v>110</v>
      </c>
      <c r="BJ5" s="85">
        <v>45981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12810</v>
      </c>
      <c r="BQ5" s="117" t="s">
        <v>208</v>
      </c>
      <c r="BR5" s="118" t="s">
        <v>280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2025-11-25T05:27:08Z</dcterms:modified>
</cp:coreProperties>
</file>