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Nov-25\Khambhat\"/>
    </mc:Choice>
  </mc:AlternateContent>
  <xr:revisionPtr revIDLastSave="0" documentId="13_ncr:1_{E8C4055B-5897-41B8-9561-83864FCD763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<sst xmlns="http://schemas.openxmlformats.org/spreadsheetml/2006/main" count="361" uniqueCount="293">
  <si>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</si>
  <si>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</si>
  <si>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</si>
  <si>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</si>
  <si>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</si>
  <si>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</si>
  <si>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</si>
  <si>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</si>
  <si>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</si>
  <si>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</si>
  <si>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</si>
  <si>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</si>
  <si>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</si>
  <si>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</si>
  <si>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</si>
  <si>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</si>
  <si>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</si>
  <si>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</si>
  <si>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</si>
  <si>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</si>
  <si>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</si>
  <si>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</si>
  <si>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</si>
  <si>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</si>
  <si>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</si>
  <si>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</si>
  <si>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</si>
  <si>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</si>
  <si>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</si>
  <si>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</si>
  <si>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</si>
  <si>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</si>
  <si>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</si>
  <si>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</si>
  <si>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</si>
  <si>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</si>
  <si>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</si>
  <si>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</si>
  <si>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</si>
  <si>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</si>
  <si>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</si>
  <si>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</si>
  <si>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</si>
  <si>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</si>
  <si>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</si>
  <si>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</si>
  <si>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</si>
  <si>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</si>
  <si>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</si>
  <si>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</si>
  <si>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</si>
  <si>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</si>
  <si>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</si>
  <si>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</si>
  <si>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</si>
  <si>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</si>
  <si>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</si>
  <si>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</si>
  <si>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</si>
  <si>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</si>
  <si>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</si>
  <si>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</si>
  <si>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</si>
  <si>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</si>
  <si>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</si>
  <si>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</si>
  <si>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</si>
  <si>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</si>
  <si>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</si>
  <si>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</si>
  <si>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</si>
  <si>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</si>
  <si>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</si>
  <si>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</si>
  <si>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</si>
  <si>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</si>
  <si>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</si>
  <si>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</si>
  <si>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</si>
  <si>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</si>
  <si>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</si>
  <si>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</si>
  <si>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</si>
  <si>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</si>
  <si>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</si>
  <si>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</si>
  <si>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</si>
  <si>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</si>
  <si>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</si>
  <si>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</si>
  <si>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</si>
  <si>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</si>
  <si>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</si>
  <si>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</si>
  <si>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</si>
  <si>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</si>
  <si>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</si>
  <si>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</si>
  <si>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</si>
  <si>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</si>
  <si>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</si>
  <si>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</si>
  <si>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</si>
  <si>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</si>
  <si>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</si>
  <si>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</si>
  <si>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</si>
  <si>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</si>
  <si>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</si>
  <si>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</si>
  <si>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</si>
  <si>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</si>
  <si>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</si>
  <si>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</si>
  <si>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</si>
  <si>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</si>
  <si>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</si>
  <si>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</si>
  <si>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</si>
  <si>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</si>
  <si>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</si>
  <si>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</si>
  <si>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</si>
  <si>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</si>
  <si>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</si>
  <si>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</si>
  <si>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</si>
  <si>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</si>
  <si>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</si>
  <si>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</si>
  <si>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</si>
  <si>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</si>
  <si>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</si>
  <si>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</si>
  <si>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</si>
  <si>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</si>
  <si>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</si>
  <si>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</si>
  <si>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</si>
  <si>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</si>
  <si>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</si>
  <si>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</si>
  <si>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</si>
  <si>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</si>
  <si>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</si>
  <si>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</si>
  <si>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</si>
  <si>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</si>
  <si>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</si>
  <si>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</si>
  <si>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</si>
  <si>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</si>
  <si>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</si>
  <si>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</si>
  <si>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</si>
  <si>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</si>
  <si>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</si>
  <si>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</si>
  <si>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</si>
  <si>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</si>
  <si>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</si>
  <si>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</si>
  <si>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</si>
  <si>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</si>
  <si>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</si>
  <si>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</si>
  <si>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</si>
  <si>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</si>
  <si>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</si>
  <si>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</si>
  <si>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</si>
  <si>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</si>
  <si>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</si>
  <si>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</si>
  <si>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</si>
  <si>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</si>
  <si>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</si>
  <si>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</si>
  <si>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</si>
  <si>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</si>
  <si>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</si>
  <si>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</si>
  <si>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</si>
  <si>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</si>
  <si>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</si>
  <si>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</si>
  <si>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</si>
  <si>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</si>
  <si>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</si>
  <si>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</si>
  <si>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</si>
  <si>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</si>
  <si>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</si>
  <si>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</si>
  <si>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</si>
  <si>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</si>
  <si>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</si>
  <si>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</si>
  <si>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</si>
  <si>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</si>
  <si>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</si>
  <si>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</si>
  <si>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</si>
  <si>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</si>
  <si>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</si>
  <si>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</si>
  <si>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</si>
  <si>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</si>
  <si>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</si>
  <si>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</si>
  <si>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</si>
  <si>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</si>
  <si>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</si>
  <si>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</si>
  <si>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</si>
  <si>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</si>
  <si>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</si>
  <si>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</si>
  <si>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</si>
  <si>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</si>
  <si>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</si>
  <si>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</si>
  <si>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</si>
  <si>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</si>
  <si>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</si>
  <si>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</si>
  <si>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</si>
  <si>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</si>
  <si>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</si>
  <si>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</si>
  <si>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</si>
  <si>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</si>
  <si>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</si>
  <si>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</si>
  <si>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</si>
  <si>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</si>
  <si>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</si>
  <si>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</si>
  <si>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</si>
  <si>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</si>
  <si>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</si>
  <si>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</si>
  <si>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</si>
  <si>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</si>
  <si>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</si>
  <si>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</si>
  <si>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</si>
  <si>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</si>
  <si>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</si>
  <si>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GRGL1659</t>
  </si>
  <si>
    <t>Khambhat</t>
  </si>
  <si>
    <t>SF0094418</t>
  </si>
  <si>
    <t>Parmar Maheshkumar</t>
  </si>
  <si>
    <t>386410</t>
  </si>
  <si>
    <t>Veer</t>
  </si>
  <si>
    <t>Chetana</t>
  </si>
  <si>
    <t>SID951375944544</t>
  </si>
  <si>
    <t>GENERAL</t>
  </si>
  <si>
    <t>MUSLIM</t>
  </si>
  <si>
    <t>Cashew Business</t>
  </si>
  <si>
    <t>MUNARABANU SHEKH</t>
  </si>
  <si>
    <t>Mon</t>
  </si>
  <si>
    <t>3</t>
  </si>
  <si>
    <t>5.08 Yrs</t>
  </si>
  <si>
    <t>20 Oct 2020</t>
  </si>
  <si>
    <t>&gt; 4 to 6 Years</t>
  </si>
  <si>
    <t>01-Jan-2024</t>
  </si>
  <si>
    <t>13-Nov-2025</t>
  </si>
  <si>
    <t>Open</t>
  </si>
  <si>
    <t>31-Mar-2025</t>
  </si>
  <si>
    <t>9904479711</t>
  </si>
  <si>
    <t>Dilipkumar khant/SF0071691</t>
  </si>
  <si>
    <t>Priteshkumar Harisinh Solanki</t>
  </si>
  <si>
    <t>SF0069055</t>
  </si>
  <si>
    <t>Borrower was paid her Emi Amount Rs.3360/- on  12-11-2024 But CA -Priteshkumar Harisinh Solanki not posted in FIMO.</t>
  </si>
  <si>
    <t>No Action Taken</t>
  </si>
  <si>
    <t>CSS</t>
  </si>
  <si>
    <t>Completed-Report Submitted</t>
  </si>
  <si>
    <t>Vikramsinh karansinh Sodha/SF0082902</t>
  </si>
  <si>
    <t>Vipul Kumar Sevak/SF0021971</t>
  </si>
  <si>
    <t>Pandey Akshay/SF0082745</t>
  </si>
  <si>
    <t>Borrower was paid her Emi Amount Rs.13440/-(3360*4) on  12-11-2024,09-12-24,03-02-25.03-03-25  But CA -Priteshkumar Harisinh Solanki not posted in FIMO.</t>
  </si>
  <si>
    <t>Form Date :24-11-25</t>
  </si>
  <si>
    <t>To Date :24-11-25</t>
  </si>
  <si>
    <t>Reporting Time : 10:00</t>
  </si>
  <si>
    <t>Borrower was paid her Emi Amount Rs.3360/- on  09-12-2024 But CA -Priteshkumar Harisinh Solanki not posted in FIMO.</t>
  </si>
  <si>
    <t>Borrower was paid her Emi Amount Rs.3360/- on  03-02-2025 But CA -Priteshkumar Harisinh Solanki not posted in FIMO.</t>
  </si>
  <si>
    <t>Borrower was paid her Emi Amount Rs.3360/- on  03-03-2025 But CA -Priteshkumar Harisinh Solanki not posted in FIMO.</t>
  </si>
  <si>
    <t>Loan Officer</t>
  </si>
  <si>
    <t>FN25-26-02984</t>
  </si>
  <si>
    <t>No SVP</t>
  </si>
  <si>
    <t>Absconding</t>
  </si>
  <si>
    <t>Priteshkumar Harisinh Solanki/SF0069055/LO was found involved in Collection amount misappropriation 
(Collected EMIs  amount but not posted to concerned borrowers accounts) on the names of 1 borrowers for the 
amounting to Rs. 13440/- based on the evidence available.
Total Fraud Amount = Rs. 13440/-
Amount Recovered and Accounted in FIMO = Rs. 00/-
Net Fraud Amount to be recovered = Rs.13440/-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</si>
</sst>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GRGL1659</v>
      </c>
      <c r="D5" s="63" t="str">
        <f>IF('Physical Cash at Safe'!D28="Yes", 'Physical Cash at Safe'!A4, 'Borrower Wise Details'!C5)</f>
        <v>Khambhat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45980</v>
      </c>
      <c r="H5" s="107" t="s">
        <v>276</v>
      </c>
      <c r="I5" s="61">
        <v>45985</v>
      </c>
      <c r="J5" s="74" t="str">
        <f>IF('Physical Cash at Safe'!D28="Yes",'Physical Cash at Safe'!E28,IF('Borrower Wise Details'!D5&lt;&gt;"",'Borrower Wise Details'!D5,""))</f>
        <v>FN25-26-02984</v>
      </c>
      <c r="K5" s="81">
        <v>1</v>
      </c>
      <c r="L5" s="82">
        <v>13440</v>
      </c>
      <c r="M5" s="82">
        <v>0</v>
      </c>
      <c r="N5" s="82" t="s">
        <v>278</v>
      </c>
      <c r="O5" s="82" t="s">
        <v>279</v>
      </c>
      <c r="P5" s="82" t="s">
        <v>280</v>
      </c>
      <c r="Q5" s="82" t="s">
        <v>290</v>
      </c>
      <c r="R5" s="75" t="str">
        <f>IF('Physical Cash at Safe'!$D$28="Yes", 'Physical Cash at Safe'!$A$28, IF('Borrower Wise Details'!F5&lt;&gt;"", 'Borrower Wise Details'!F5, ""))</f>
        <v>Priteshkumar Harisinh Solanki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SF0069055</v>
      </c>
      <c r="U5" s="77" t="s">
        <v>291</v>
      </c>
      <c r="V5" s="61">
        <v>45919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277</v>
      </c>
      <c r="Z5" s="61">
        <v>45985</v>
      </c>
      <c r="AA5" s="61">
        <v>45985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45985</v>
      </c>
      <c r="AH5" s="70" t="s">
        <v>292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GRGL1659</v>
      </c>
      <c r="C5" s="50" t="str">
        <f>IF('Fraud Investigation Report'!D5="", "", 'Fraud Investigation Report'!D5)</f>
        <v>Khambhat</v>
      </c>
      <c r="D5" s="68" t="str">
        <f>IF(OR('Fraud Investigation Report'!R5="", 'Fraud Investigation Report'!R5=0), "", 'Fraud Investigation Report'!R5)</f>
        <v>Priteshkumar Harisinh Solanki</v>
      </c>
      <c r="E5" s="68" t="str">
        <f>IF(OR('Fraud Investigation Report'!T5="", 'Fraud Investigation Report'!T5=0), "", 'Fraud Investigation Report'!T5)</f>
        <v>SF0069055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13440</v>
      </c>
      <c r="Q5" s="49"/>
      <c r="R5" s="84" t="s">
        <v>275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C30" sqref="C3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7"/>
      <c r="B30" s="127"/>
      <c r="C30" s="128"/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3" zoomScaleNormal="100" workbookViewId="0">
      <selection activeCell="W5" sqref="W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GRGL1659</v>
      </c>
      <c r="C5" s="119" t="str">
        <f>IF('Loan Outstanding Report'!$H$5="", "", 'Loan Outstanding Report'!$H$5)</f>
        <v>Khambhat</v>
      </c>
      <c r="D5" s="130" t="s">
        <v>289</v>
      </c>
      <c r="E5" s="65">
        <v>45985</v>
      </c>
      <c r="F5" s="38" t="s">
        <v>272</v>
      </c>
      <c r="G5" s="49" t="s">
        <v>273</v>
      </c>
      <c r="H5" s="49" t="s">
        <v>288</v>
      </c>
      <c r="I5" s="120" t="s">
        <v>253</v>
      </c>
      <c r="J5" s="120" t="s">
        <v>256</v>
      </c>
      <c r="K5" s="120" t="s">
        <v>260</v>
      </c>
      <c r="L5" s="11">
        <v>353800545</v>
      </c>
      <c r="M5" s="65">
        <v>45254</v>
      </c>
      <c r="N5" s="124">
        <v>63000</v>
      </c>
      <c r="O5" s="124">
        <v>3360</v>
      </c>
      <c r="P5" s="121" t="s">
        <v>139</v>
      </c>
      <c r="Q5" s="80">
        <v>45608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203</v>
      </c>
      <c r="W5" s="122" t="s">
        <v>274</v>
      </c>
    </row>
    <row r="6" spans="1:23" ht="24.9" customHeight="1" x14ac:dyDescent="0.3">
      <c r="A6" s="64">
        <v>2</v>
      </c>
      <c r="B6" s="60" t="str">
        <f>IF(J6&lt;&gt;"", $B$5, "")</f>
        <v>GRGL1659</v>
      </c>
      <c r="C6" s="119" t="str">
        <f>IF(J6&lt;&gt;"", $C$5, "")</f>
        <v>Khambhat</v>
      </c>
      <c r="D6" s="130" t="s">
        <v>289</v>
      </c>
      <c r="E6" s="65">
        <v>45985</v>
      </c>
      <c r="F6" s="38" t="s">
        <v>272</v>
      </c>
      <c r="G6" s="49" t="s">
        <v>273</v>
      </c>
      <c r="H6" s="49" t="s">
        <v>288</v>
      </c>
      <c r="I6" s="120" t="s">
        <v>253</v>
      </c>
      <c r="J6" s="120" t="s">
        <v>256</v>
      </c>
      <c r="K6" s="120" t="s">
        <v>260</v>
      </c>
      <c r="L6" s="11">
        <v>353800545</v>
      </c>
      <c r="M6" s="65">
        <v>45254</v>
      </c>
      <c r="N6" s="124">
        <v>63000</v>
      </c>
      <c r="O6" s="124">
        <v>3360</v>
      </c>
      <c r="P6" s="121" t="s">
        <v>139</v>
      </c>
      <c r="Q6" s="80">
        <v>45635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203</v>
      </c>
      <c r="W6" s="122" t="s">
        <v>285</v>
      </c>
    </row>
    <row r="7" spans="1:23" ht="24.9" customHeight="1" x14ac:dyDescent="0.3">
      <c r="A7" s="64">
        <v>3</v>
      </c>
      <c r="B7" s="60" t="str">
        <f t="shared" ref="B7:B70" si="2">IF(J7&lt;&gt;"", $B$5, "")</f>
        <v>GRGL1659</v>
      </c>
      <c r="C7" s="119" t="str">
        <f t="shared" ref="C7:C70" si="3">IF(J7&lt;&gt;"", $C$5, "")</f>
        <v>Khambhat</v>
      </c>
      <c r="D7" s="130" t="s">
        <v>289</v>
      </c>
      <c r="E7" s="65">
        <v>45985</v>
      </c>
      <c r="F7" s="38" t="s">
        <v>272</v>
      </c>
      <c r="G7" s="49" t="s">
        <v>273</v>
      </c>
      <c r="H7" s="49" t="s">
        <v>288</v>
      </c>
      <c r="I7" s="120" t="s">
        <v>253</v>
      </c>
      <c r="J7" s="120" t="s">
        <v>256</v>
      </c>
      <c r="K7" s="120" t="s">
        <v>260</v>
      </c>
      <c r="L7" s="11">
        <v>353800545</v>
      </c>
      <c r="M7" s="65">
        <v>45254</v>
      </c>
      <c r="N7" s="124">
        <v>63000</v>
      </c>
      <c r="O7" s="124">
        <v>3360</v>
      </c>
      <c r="P7" s="121" t="s">
        <v>139</v>
      </c>
      <c r="Q7" s="80">
        <v>45691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203</v>
      </c>
      <c r="W7" s="122" t="s">
        <v>286</v>
      </c>
    </row>
    <row r="8" spans="1:23" ht="24.9" customHeight="1" x14ac:dyDescent="0.3">
      <c r="A8" s="64">
        <v>4</v>
      </c>
      <c r="B8" s="60" t="str">
        <f t="shared" si="2"/>
        <v>GRGL1659</v>
      </c>
      <c r="C8" s="119" t="str">
        <f t="shared" si="3"/>
        <v>Khambhat</v>
      </c>
      <c r="D8" s="41" t="str">
        <f t="shared" ref="D8:D70" si="4">IF(J8&lt;&gt;"", $D$5, "")</f>
        <v>FN25-26-02984</v>
      </c>
      <c r="E8" s="65">
        <v>45985</v>
      </c>
      <c r="F8" s="38" t="str">
        <f t="shared" ref="F8:F70" si="5">IF(J8&lt;&gt;"", $F$5, "")</f>
        <v>Priteshkumar Harisinh Solanki</v>
      </c>
      <c r="G8" s="49" t="str">
        <f t="shared" ref="G8:G70" si="6">IF(J8&lt;&gt;"", $G$5, "")</f>
        <v>SF0069055</v>
      </c>
      <c r="H8" s="49" t="str">
        <f t="shared" ref="H8:H70" si="7">IF(J8&lt;&gt;"", $H$5, "")</f>
        <v>Loan Officer</v>
      </c>
      <c r="I8" s="120" t="s">
        <v>253</v>
      </c>
      <c r="J8" s="120" t="s">
        <v>256</v>
      </c>
      <c r="K8" s="120" t="s">
        <v>260</v>
      </c>
      <c r="L8" s="11">
        <v>353800545</v>
      </c>
      <c r="M8" s="65">
        <v>45254</v>
      </c>
      <c r="N8" s="124">
        <v>63000</v>
      </c>
      <c r="O8" s="124">
        <v>3360</v>
      </c>
      <c r="P8" s="121" t="s">
        <v>139</v>
      </c>
      <c r="Q8" s="80">
        <v>45719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203</v>
      </c>
      <c r="W8" s="122" t="s">
        <v>287</v>
      </c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8.332031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95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282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283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42098</v>
      </c>
      <c r="J5" s="38" t="s">
        <v>250</v>
      </c>
      <c r="K5" s="84">
        <v>42098</v>
      </c>
      <c r="L5" s="84" t="s">
        <v>251</v>
      </c>
      <c r="M5" s="38" t="s">
        <v>252</v>
      </c>
      <c r="N5" s="84">
        <v>66225</v>
      </c>
      <c r="O5" s="84" t="s">
        <v>253</v>
      </c>
      <c r="P5" s="84">
        <v>95712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541</v>
      </c>
      <c r="X5" s="38" t="s">
        <v>259</v>
      </c>
      <c r="Y5" s="84">
        <v>353800545</v>
      </c>
      <c r="Z5" s="38" t="s">
        <v>260</v>
      </c>
      <c r="AA5" s="108">
        <v>45254</v>
      </c>
      <c r="AB5" s="84">
        <v>63000</v>
      </c>
      <c r="AC5" s="108" t="s">
        <v>261</v>
      </c>
      <c r="AD5" s="84">
        <v>24</v>
      </c>
      <c r="AE5" s="84" t="s">
        <v>262</v>
      </c>
      <c r="AF5" s="84" t="s">
        <v>263</v>
      </c>
      <c r="AG5" s="108" t="s">
        <v>264</v>
      </c>
      <c r="AH5" s="84" t="s">
        <v>265</v>
      </c>
      <c r="AI5" s="108" t="s">
        <v>266</v>
      </c>
      <c r="AJ5" s="84">
        <v>3360</v>
      </c>
      <c r="AK5" s="84">
        <v>3360</v>
      </c>
      <c r="AL5" s="108" t="s">
        <v>267</v>
      </c>
      <c r="AM5" s="84">
        <v>31991.54</v>
      </c>
      <c r="AN5" s="112">
        <v>14748.46</v>
      </c>
      <c r="AO5" s="112">
        <v>46740</v>
      </c>
      <c r="AP5" s="112">
        <v>31008.46</v>
      </c>
      <c r="AQ5" s="112">
        <v>3682.54</v>
      </c>
      <c r="AR5" s="112">
        <v>34691</v>
      </c>
      <c r="AS5" s="112">
        <v>26936.53</v>
      </c>
      <c r="AT5" s="112">
        <v>3603.47</v>
      </c>
      <c r="AU5" s="112">
        <v>30540</v>
      </c>
      <c r="AV5" s="84">
        <v>23</v>
      </c>
      <c r="AW5" s="84">
        <v>289</v>
      </c>
      <c r="AX5" s="84"/>
      <c r="AY5" s="108"/>
      <c r="AZ5" s="84"/>
      <c r="BA5" s="84"/>
      <c r="BB5" s="84" t="s">
        <v>268</v>
      </c>
      <c r="BC5" s="84" t="s">
        <v>145</v>
      </c>
      <c r="BD5" s="108" t="s">
        <v>269</v>
      </c>
      <c r="BE5" s="84">
        <v>63000</v>
      </c>
      <c r="BF5" s="38" t="s">
        <v>256</v>
      </c>
      <c r="BG5" s="84" t="s">
        <v>270</v>
      </c>
      <c r="BH5" s="114" t="s">
        <v>271</v>
      </c>
      <c r="BI5" s="38" t="s">
        <v>110</v>
      </c>
      <c r="BJ5" s="85">
        <v>45982</v>
      </c>
      <c r="BK5" s="84"/>
      <c r="BL5" s="38" t="s">
        <v>114</v>
      </c>
      <c r="BM5" s="115" t="s">
        <v>119</v>
      </c>
      <c r="BN5" s="116" t="s">
        <v>201</v>
      </c>
      <c r="BO5" s="84" t="s">
        <v>242</v>
      </c>
      <c r="BP5" s="84">
        <v>13440</v>
      </c>
      <c r="BQ5" s="117" t="s">
        <v>203</v>
      </c>
      <c r="BR5" s="129" t="s">
        <v>281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2025-11-24T17:38:13Z</dcterms:modified>
</cp:coreProperties>
</file>