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Arwal CSS report- Deepak Kumar\Arwal CSS report- Deepak Kumar\"/>
    </mc:Choice>
  </mc:AlternateContent>
  <xr:revisionPtr revIDLastSave="0" documentId="8_{68116223-EB4F-4A8F-8449-FF5E62A4713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<sst xmlns="http://schemas.openxmlformats.org/spreadsheetml/2006/main" count="346" uniqueCount="297">
  <si>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</si>
  <si>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</si>
  <si>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</si>
  <si>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</si>
  <si>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</si>
  <si>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</si>
  <si>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</si>
  <si>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</si>
  <si>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</si>
  <si>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</si>
  <si>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</si>
  <si>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</si>
  <si>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</si>
  <si>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</si>
  <si>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</si>
  <si>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</si>
  <si>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</si>
  <si>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</si>
  <si>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</si>
  <si>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</si>
  <si>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</si>
  <si>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</si>
  <si>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</si>
  <si>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</si>
  <si>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</si>
  <si>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</si>
  <si>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</si>
  <si>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</si>
  <si>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</si>
  <si>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</si>
  <si>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</si>
  <si>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</si>
  <si>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</si>
  <si>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</si>
  <si>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</si>
  <si>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</si>
  <si>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</si>
  <si>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</si>
  <si>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</si>
  <si>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</si>
  <si>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</si>
  <si>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</si>
  <si>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</si>
  <si>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</si>
  <si>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</si>
  <si>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</si>
  <si>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</si>
  <si>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</si>
  <si>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</si>
  <si>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</si>
  <si>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</si>
  <si>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</si>
  <si>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</si>
  <si>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</si>
  <si>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</si>
  <si>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</si>
  <si>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</si>
  <si>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</si>
  <si>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</si>
  <si>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</si>
  <si>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</si>
  <si>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</si>
  <si>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</si>
  <si>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</si>
  <si>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</si>
  <si>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</si>
  <si>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</si>
  <si>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</si>
  <si>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</si>
  <si>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</si>
  <si>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</si>
  <si>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</si>
  <si>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</si>
  <si>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</si>
  <si>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</si>
  <si>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</si>
  <si>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</si>
  <si>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</si>
  <si>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</si>
  <si>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</si>
  <si>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</si>
  <si>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</si>
  <si>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</si>
  <si>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</si>
  <si>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</si>
  <si>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</si>
  <si>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</si>
  <si>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</si>
  <si>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</si>
  <si>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</si>
  <si>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</si>
  <si>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</si>
  <si>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</si>
  <si>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</si>
  <si>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</si>
  <si>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</si>
  <si>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</si>
  <si>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</si>
  <si>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</si>
  <si>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</si>
  <si>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</si>
  <si>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</si>
  <si>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</si>
  <si>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</si>
  <si>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</si>
  <si>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</si>
  <si>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</si>
  <si>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</si>
  <si>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</si>
  <si>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</si>
  <si>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</si>
  <si>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</si>
  <si>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</si>
  <si>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</si>
  <si>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</si>
  <si>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</si>
  <si>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</si>
  <si>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</si>
  <si>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</si>
  <si>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</si>
  <si>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</si>
  <si>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</si>
  <si>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</si>
  <si>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</si>
  <si>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</si>
  <si>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</si>
  <si>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</si>
  <si>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</si>
  <si>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</si>
  <si>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</si>
  <si>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</si>
  <si>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</si>
  <si>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</si>
  <si>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</si>
  <si>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</si>
  <si>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</si>
  <si>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</si>
  <si>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</si>
  <si>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</si>
  <si>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</si>
  <si>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</si>
  <si>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</si>
  <si>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</si>
  <si>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</si>
  <si>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</si>
  <si>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</si>
  <si>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</si>
  <si>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</si>
  <si>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</si>
  <si>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</si>
  <si>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</si>
  <si>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</si>
  <si>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</si>
  <si>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</si>
  <si>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</si>
  <si>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</si>
  <si>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</si>
  <si>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</si>
  <si>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</si>
  <si>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</si>
  <si>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</si>
  <si>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</si>
  <si>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</si>
  <si>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</si>
  <si>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</si>
  <si>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</si>
  <si>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</si>
  <si>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</si>
  <si>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</si>
  <si>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</si>
  <si>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</si>
  <si>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</si>
  <si>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</si>
  <si>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</si>
  <si>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</si>
  <si>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</si>
  <si>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</si>
  <si>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</si>
  <si>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</si>
  <si>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</si>
  <si>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</si>
  <si>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</si>
  <si>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</si>
  <si>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</si>
  <si>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</si>
  <si>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</si>
  <si>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</si>
  <si>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</si>
  <si>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</si>
  <si>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</si>
  <si>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</si>
  <si>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</si>
  <si>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</si>
  <si>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</si>
  <si>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</si>
  <si>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</si>
  <si>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</si>
  <si>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</si>
  <si>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</si>
  <si>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</si>
  <si>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</si>
  <si>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</si>
  <si>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</si>
  <si>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</si>
  <si>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</si>
  <si>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</si>
  <si>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</si>
  <si>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</si>
  <si>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</si>
  <si>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</si>
  <si>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</si>
  <si>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</si>
  <si>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</si>
  <si>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</si>
  <si>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</si>
  <si>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</si>
  <si>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</si>
  <si>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</si>
  <si>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</si>
  <si>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</si>
  <si>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</si>
  <si>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</si>
  <si>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</si>
  <si>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</si>
  <si>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</si>
  <si>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</si>
  <si>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</si>
  <si>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</si>
  <si>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</si>
  <si>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</si>
  <si>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</si>
  <si>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</si>
  <si>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</si>
  <si>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</si>
  <si>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</si>
  <si>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</si>
  <si>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</si>
  <si>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</si>
  <si>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</si>
  <si>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</si>
  <si>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</si>
  <si>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</si>
  <si>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</si>
  <si>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</si>
  <si>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</si>
  <si>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</si>
  <si>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</si>
  <si>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</si>
  <si>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</si>
  <si>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</si>
  <si>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Masaurhi</t>
  </si>
  <si>
    <t>BH2685</t>
  </si>
  <si>
    <t>Arwal</t>
  </si>
  <si>
    <t>Chetana</t>
  </si>
  <si>
    <t>HINDU</t>
  </si>
  <si>
    <t>Agriculture &amp; Farming</t>
  </si>
  <si>
    <t>Satyam Kumar/SF0079699</t>
  </si>
  <si>
    <t>Keyal</t>
  </si>
  <si>
    <t>SF0075971</t>
  </si>
  <si>
    <t>Deepu  Kumar</t>
  </si>
  <si>
    <t>548401</t>
  </si>
  <si>
    <t>TELPA</t>
  </si>
  <si>
    <t>SID951376103625</t>
  </si>
  <si>
    <t>ST</t>
  </si>
  <si>
    <t>SUNITA DEVI</t>
  </si>
  <si>
    <t>24-Apr-2023</t>
  </si>
  <si>
    <t>06</t>
  </si>
  <si>
    <t>2</t>
  </si>
  <si>
    <t>4.19 Yrs</t>
  </si>
  <si>
    <t>27 Aug 2021</t>
  </si>
  <si>
    <t>&gt; 4 to 6 Years</t>
  </si>
  <si>
    <t>06-Jun-2023</t>
  </si>
  <si>
    <t>05-Oct-2025</t>
  </si>
  <si>
    <t>9504075236</t>
  </si>
  <si>
    <t>SF0070887</t>
  </si>
  <si>
    <t>Credit Assistant</t>
  </si>
  <si>
    <t>Dual Staff</t>
  </si>
  <si>
    <t>G-2</t>
  </si>
  <si>
    <t>Uttam Kumar</t>
  </si>
  <si>
    <t>SF0074917</t>
  </si>
  <si>
    <t>Senior Branch Manager</t>
  </si>
  <si>
    <t xml:space="preserve">Available &amp; Updated </t>
  </si>
  <si>
    <t>G-1</t>
  </si>
  <si>
    <t>Akshay Kumar Kumar</t>
  </si>
  <si>
    <t>SF0070292</t>
  </si>
  <si>
    <t>Branch Quality Manager</t>
  </si>
  <si>
    <t>FIR Not Filled</t>
  </si>
  <si>
    <t>CSS</t>
  </si>
  <si>
    <t>Raj Kumar Joshi/SF0054441</t>
  </si>
  <si>
    <t>Rajesh Kumar/SF0050524</t>
  </si>
  <si>
    <t>Saket Nath Thakur/SF0062081</t>
  </si>
  <si>
    <t>Vivek Singh/SF0090494</t>
  </si>
  <si>
    <t>Completed-Report Submitted</t>
  </si>
  <si>
    <t>Terminated</t>
  </si>
  <si>
    <t>Borrower paid of rs-2000 on 12-05-2025 to Deepak Kumar but the same not accounted in fimo.</t>
  </si>
  <si>
    <t>FN25-26-02997</t>
  </si>
  <si>
    <t>Deepak 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</si>
</sst>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satyam_kumar_spandanasphoorty_com/Documents/Desktop/BH%20Arwal%20Nov%202025.xlsb" TargetMode="External"/><Relationship Id="rId1" Type="http://schemas.openxmlformats.org/officeDocument/2006/relationships/externalLinkPath" Target="https://spandanasphoortyfinance-my.sharepoint.com/personal/binay_shaw_spandanasphoorty_com/Documents/Desktop/CSS%20verificationn/11%20nov/Arwal/BH%20Arwal%20Nov%2020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3 Branch Staff"/>
      <sheetName val="Annex 12 Loan Documentation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Bihar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BH2685</v>
      </c>
      <c r="D5" s="63" t="str">
        <f>IF('Physical Cash at Safe'!D28="Yes", 'Physical Cash at Safe'!A4, 'Borrower Wise Details'!C5)</f>
        <v>Arwal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45964</v>
      </c>
      <c r="H5" s="107" t="s">
        <v>287</v>
      </c>
      <c r="I5" s="61">
        <v>45985</v>
      </c>
      <c r="J5" s="74" t="str">
        <f>IF('Physical Cash at Safe'!D28="Yes",'Physical Cash at Safe'!E28,IF('Borrower Wise Details'!D5&lt;&gt;"",'Borrower Wise Details'!D5,""))</f>
        <v>FN25-26-02997</v>
      </c>
      <c r="K5" s="81">
        <v>1</v>
      </c>
      <c r="L5" s="82">
        <v>2000</v>
      </c>
      <c r="M5" s="82">
        <v>0</v>
      </c>
      <c r="N5" s="82" t="s">
        <v>288</v>
      </c>
      <c r="O5" s="82" t="s">
        <v>289</v>
      </c>
      <c r="P5" s="82" t="s">
        <v>291</v>
      </c>
      <c r="Q5" s="82" t="s">
        <v>290</v>
      </c>
      <c r="R5" s="75" t="str">
        <f>IF('Physical Cash at Safe'!$D$28="Yes", 'Physical Cash at Safe'!$A$28, IF('Borrower Wise Details'!F5&lt;&gt;"", 'Borrower Wise Details'!F5, ""))</f>
        <v>Deepak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SF0070887</v>
      </c>
      <c r="U5" s="77" t="s">
        <v>293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292</v>
      </c>
      <c r="Z5" s="61">
        <v>45985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45985</v>
      </c>
      <c r="AH5" s="70" t="s">
        <v>294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BH2685</v>
      </c>
      <c r="C5" s="50" t="str">
        <f>IF('Fraud Investigation Report'!D5="", "", 'Fraud Investigation Report'!D5)</f>
        <v>Arwal</v>
      </c>
      <c r="D5" s="68" t="str">
        <f>IF(OR('Fraud Investigation Report'!R5="", 'Fraud Investigation Report'!R5=0), "", 'Fraud Investigation Report'!R5)</f>
        <v>Deepak Kumar</v>
      </c>
      <c r="E5" s="68" t="str">
        <f>IF(OR('Fraud Investigation Report'!T5="", 'Fraud Investigation Report'!T5=0), "", 'Fraud Investigation Report'!T5)</f>
        <v>SF0070887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2000</v>
      </c>
      <c r="Q5" s="49"/>
      <c r="R5" s="84" t="s">
        <v>286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Bihar</v>
      </c>
      <c r="B6" s="18">
        <v>45966</v>
      </c>
      <c r="C6" s="18">
        <v>45965</v>
      </c>
      <c r="D6" s="18">
        <v>45966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762</v>
      </c>
      <c r="C11" s="23">
        <f>B11*A11</f>
        <v>381000</v>
      </c>
      <c r="D11" s="25">
        <v>762</v>
      </c>
      <c r="E11" s="23">
        <f t="shared" ref="E11:E17" si="0">D11*A11</f>
        <v>381000</v>
      </c>
    </row>
    <row r="12" spans="1:5" ht="14.4" x14ac:dyDescent="0.3">
      <c r="A12" s="24">
        <v>200</v>
      </c>
      <c r="B12" s="25">
        <v>181</v>
      </c>
      <c r="C12" s="23">
        <f>B12*A12</f>
        <v>36200</v>
      </c>
      <c r="D12" s="25">
        <v>181</v>
      </c>
      <c r="E12" s="23">
        <f t="shared" si="0"/>
        <v>36200</v>
      </c>
    </row>
    <row r="13" spans="1:5" ht="14.4" x14ac:dyDescent="0.3">
      <c r="A13" s="24">
        <v>100</v>
      </c>
      <c r="B13" s="25">
        <v>317</v>
      </c>
      <c r="C13" s="23">
        <f t="shared" ref="C13:C17" si="1">B13*A13</f>
        <v>31700</v>
      </c>
      <c r="D13" s="25">
        <v>317</v>
      </c>
      <c r="E13" s="23">
        <f t="shared" si="0"/>
        <v>31700</v>
      </c>
    </row>
    <row r="14" spans="1:5" ht="14.4" x14ac:dyDescent="0.3">
      <c r="A14" s="24">
        <v>50</v>
      </c>
      <c r="B14" s="25">
        <v>19</v>
      </c>
      <c r="C14" s="23">
        <f t="shared" si="1"/>
        <v>950</v>
      </c>
      <c r="D14" s="25">
        <v>19</v>
      </c>
      <c r="E14" s="23">
        <f t="shared" si="0"/>
        <v>950</v>
      </c>
    </row>
    <row r="15" spans="1:5" ht="14.4" x14ac:dyDescent="0.3">
      <c r="A15" s="24">
        <v>20</v>
      </c>
      <c r="B15" s="25">
        <v>29</v>
      </c>
      <c r="C15" s="23">
        <f t="shared" si="1"/>
        <v>580</v>
      </c>
      <c r="D15" s="25">
        <v>29</v>
      </c>
      <c r="E15" s="23">
        <f t="shared" si="0"/>
        <v>580</v>
      </c>
    </row>
    <row r="16" spans="1:5" ht="14.4" x14ac:dyDescent="0.3">
      <c r="A16" s="24">
        <v>10</v>
      </c>
      <c r="B16" s="25">
        <v>10</v>
      </c>
      <c r="C16" s="23">
        <f t="shared" si="1"/>
        <v>100</v>
      </c>
      <c r="D16" s="25">
        <v>10</v>
      </c>
      <c r="E16" s="23">
        <f t="shared" si="0"/>
        <v>100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37</v>
      </c>
      <c r="C18" s="23">
        <f>B18</f>
        <v>37</v>
      </c>
      <c r="D18" s="27">
        <v>37</v>
      </c>
      <c r="E18" s="28">
        <f>D18</f>
        <v>37</v>
      </c>
    </row>
    <row r="19" spans="1:5" ht="14.4" x14ac:dyDescent="0.3">
      <c r="A19" s="29"/>
      <c r="B19" s="30" t="s">
        <v>76</v>
      </c>
      <c r="C19" s="31">
        <f>SUM(C10:C18)</f>
        <v>450567</v>
      </c>
      <c r="D19" s="30" t="s">
        <v>76</v>
      </c>
      <c r="E19" s="31">
        <f>SUM(E10:E18)</f>
        <v>450567</v>
      </c>
    </row>
    <row r="20" spans="1:5" ht="30" customHeight="1" x14ac:dyDescent="0.3">
      <c r="A20" s="143" t="s">
        <v>97</v>
      </c>
      <c r="B20" s="144"/>
      <c r="C20" s="32">
        <v>450567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276</v>
      </c>
      <c r="C32" s="37" t="s">
        <v>82</v>
      </c>
      <c r="D32" s="153" t="s">
        <v>281</v>
      </c>
      <c r="E32" s="154"/>
    </row>
    <row r="33" spans="1:5" ht="18" customHeight="1" x14ac:dyDescent="0.3">
      <c r="A33" s="37" t="s">
        <v>83</v>
      </c>
      <c r="B33" s="106" t="s">
        <v>277</v>
      </c>
      <c r="C33" s="39" t="s">
        <v>84</v>
      </c>
      <c r="D33" s="147" t="s">
        <v>282</v>
      </c>
      <c r="E33" s="148"/>
    </row>
    <row r="34" spans="1:5" ht="27.6" x14ac:dyDescent="0.3">
      <c r="A34" s="39" t="s">
        <v>220</v>
      </c>
      <c r="B34" s="38" t="s">
        <v>278</v>
      </c>
      <c r="C34" s="39" t="s">
        <v>221</v>
      </c>
      <c r="D34" s="149" t="s">
        <v>283</v>
      </c>
      <c r="E34" s="150"/>
    </row>
    <row r="35" spans="1:5" ht="27.6" x14ac:dyDescent="0.3">
      <c r="A35" s="39" t="s">
        <v>222</v>
      </c>
      <c r="B35" s="38" t="s">
        <v>279</v>
      </c>
      <c r="C35" s="39" t="s">
        <v>224</v>
      </c>
      <c r="D35" s="149" t="s">
        <v>284</v>
      </c>
      <c r="E35" s="150"/>
    </row>
    <row r="36" spans="1:5" ht="25.5" customHeight="1" x14ac:dyDescent="0.3">
      <c r="A36" s="39" t="s">
        <v>223</v>
      </c>
      <c r="B36" s="38" t="s">
        <v>280</v>
      </c>
      <c r="C36" s="39" t="s">
        <v>225</v>
      </c>
      <c r="D36" s="151" t="s">
        <v>285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BH2685</v>
      </c>
      <c r="C5" s="119" t="str">
        <f>IF('Loan Outstanding Report'!$H$5="", "", 'Loan Outstanding Report'!$H$5)</f>
        <v>Arwal</v>
      </c>
      <c r="D5" s="41" t="s">
        <v>295</v>
      </c>
      <c r="E5" s="65">
        <v>45985</v>
      </c>
      <c r="F5" s="38" t="s">
        <v>296</v>
      </c>
      <c r="G5" s="49" t="s">
        <v>274</v>
      </c>
      <c r="H5" s="49" t="s">
        <v>275</v>
      </c>
      <c r="I5" s="120" t="s">
        <v>260</v>
      </c>
      <c r="J5" s="120" t="s">
        <v>262</v>
      </c>
      <c r="K5" s="120" t="s">
        <v>264</v>
      </c>
      <c r="L5" s="11">
        <v>351461489</v>
      </c>
      <c r="M5" s="65" t="s">
        <v>265</v>
      </c>
      <c r="N5" s="124">
        <v>52000</v>
      </c>
      <c r="O5" s="124">
        <v>2800</v>
      </c>
      <c r="P5" s="121" t="s">
        <v>139</v>
      </c>
      <c r="Q5" s="80">
        <v>45789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202</v>
      </c>
      <c r="W5" s="122" t="s">
        <v>294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16232</v>
      </c>
      <c r="J5" s="38" t="s">
        <v>257</v>
      </c>
      <c r="K5" s="84">
        <v>16232</v>
      </c>
      <c r="L5" s="84" t="s">
        <v>258</v>
      </c>
      <c r="M5" s="38" t="s">
        <v>259</v>
      </c>
      <c r="N5" s="84">
        <v>22908</v>
      </c>
      <c r="O5" s="84" t="s">
        <v>260</v>
      </c>
      <c r="P5" s="84">
        <v>37500</v>
      </c>
      <c r="Q5" s="38" t="s">
        <v>261</v>
      </c>
      <c r="R5" s="38" t="s">
        <v>253</v>
      </c>
      <c r="S5" s="84" t="s">
        <v>262</v>
      </c>
      <c r="T5" s="84" t="s">
        <v>262</v>
      </c>
      <c r="U5" s="84" t="s">
        <v>263</v>
      </c>
      <c r="V5" s="84" t="s">
        <v>254</v>
      </c>
      <c r="W5" s="84">
        <v>541</v>
      </c>
      <c r="X5" s="38" t="s">
        <v>255</v>
      </c>
      <c r="Y5" s="84">
        <v>351461489</v>
      </c>
      <c r="Z5" s="38" t="s">
        <v>264</v>
      </c>
      <c r="AA5" s="108" t="s">
        <v>265</v>
      </c>
      <c r="AB5" s="84">
        <v>52000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2800</v>
      </c>
      <c r="AK5" s="84">
        <v>2800</v>
      </c>
      <c r="AL5" s="108" t="s">
        <v>272</v>
      </c>
      <c r="AM5" s="84">
        <v>50000</v>
      </c>
      <c r="AN5" s="112">
        <v>15212</v>
      </c>
      <c r="AO5" s="112">
        <v>65212</v>
      </c>
      <c r="AP5" s="112">
        <v>2000</v>
      </c>
      <c r="AQ5" s="112">
        <v>0</v>
      </c>
      <c r="AR5" s="112">
        <v>2000</v>
      </c>
      <c r="AS5" s="112">
        <v>2000</v>
      </c>
      <c r="AT5" s="112">
        <v>0</v>
      </c>
      <c r="AU5" s="112">
        <v>2000</v>
      </c>
      <c r="AV5" s="84">
        <v>29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273</v>
      </c>
      <c r="BH5" s="114" t="s">
        <v>256</v>
      </c>
      <c r="BI5" s="38" t="s">
        <v>110</v>
      </c>
      <c r="BJ5" s="85">
        <v>45985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2000</v>
      </c>
      <c r="BQ5" s="117" t="s">
        <v>202</v>
      </c>
      <c r="BR5" s="118" t="s">
        <v>294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2025-11-24T11:10:33Z</dcterms:modified>
</cp:coreProperties>
</file>