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 documentId="13_ncr:1_{3160B312-C33C-4681-A547-07EA27B8E685}" xr6:coauthVersionLast="47" xr6:coauthVersionMax="47" xr10:uidLastSave="{AE95EEB2-24A0-4096-A72C-3A2C58B73632}"/>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<sst xmlns="http://schemas.openxmlformats.org/spreadsheetml/2006/main" count="334" uniqueCount="289">
  <si>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</si>
  <si>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</si>
  <si>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</si>
  <si>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</si>
  <si>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</si>
  <si>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</si>
  <si>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</si>
  <si>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</si>
  <si>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</si>
  <si>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</si>
  <si>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</si>
  <si>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</si>
  <si>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</si>
  <si>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</si>
  <si>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</si>
  <si>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</si>
  <si>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</si>
  <si>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</si>
  <si>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</si>
  <si>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</si>
  <si>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</si>
  <si>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</si>
  <si>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</si>
  <si>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</si>
  <si>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</si>
  <si>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</si>
  <si>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</si>
  <si>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</si>
  <si>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</si>
  <si>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</si>
  <si>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</si>
  <si>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</si>
  <si>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</si>
  <si>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</si>
  <si>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</si>
  <si>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</si>
  <si>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</si>
  <si>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</si>
  <si>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</si>
  <si>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</si>
  <si>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</si>
  <si>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</si>
  <si>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</si>
  <si>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</si>
  <si>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</si>
  <si>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</si>
  <si>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</si>
  <si>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</si>
  <si>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</si>
  <si>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</si>
  <si>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</si>
  <si>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</si>
  <si>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</si>
  <si>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</si>
  <si>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</si>
  <si>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</si>
  <si>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</si>
  <si>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</si>
  <si>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</si>
  <si>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</si>
  <si>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</si>
  <si>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</si>
  <si>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</si>
  <si>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</si>
  <si>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</si>
  <si>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</si>
  <si>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</si>
  <si>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</si>
  <si>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</si>
  <si>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</si>
  <si>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</si>
  <si>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</si>
  <si>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</si>
  <si>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</si>
  <si>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</si>
  <si>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</si>
  <si>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</si>
  <si>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</si>
  <si>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</si>
  <si>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</si>
  <si>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</si>
  <si>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</si>
  <si>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</si>
  <si>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</si>
  <si>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</si>
  <si>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</si>
  <si>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</si>
  <si>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</si>
  <si>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</si>
  <si>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</si>
  <si>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</si>
  <si>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</si>
  <si>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</si>
  <si>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</si>
  <si>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</si>
  <si>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</si>
  <si>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</si>
  <si>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</si>
  <si>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</si>
  <si>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</si>
  <si>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</si>
  <si>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</si>
  <si>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</si>
  <si>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</si>
  <si>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</si>
  <si>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</si>
  <si>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</si>
  <si>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</si>
  <si>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</si>
  <si>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</si>
  <si>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</si>
  <si>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</si>
  <si>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</si>
  <si>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</si>
  <si>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</si>
  <si>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</si>
  <si>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</si>
  <si>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</si>
  <si>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</si>
  <si>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</si>
  <si>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</si>
  <si>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</si>
  <si>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</si>
  <si>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</si>
  <si>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</si>
  <si>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</si>
  <si>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</si>
  <si>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</si>
  <si>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</si>
  <si>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</si>
  <si>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</si>
  <si>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</si>
  <si>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</si>
  <si>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</si>
  <si>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</si>
  <si>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</si>
  <si>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</si>
  <si>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</si>
  <si>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</si>
  <si>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</si>
  <si>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</si>
  <si>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</si>
  <si>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</si>
  <si>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</si>
  <si>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</si>
  <si>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</si>
  <si>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</si>
  <si>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</si>
  <si>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</si>
  <si>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</si>
  <si>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</si>
  <si>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</si>
  <si>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</si>
  <si>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</si>
  <si>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</si>
  <si>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</si>
  <si>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</si>
  <si>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</si>
  <si>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</si>
  <si>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</si>
  <si>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</si>
  <si>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</si>
  <si>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</si>
  <si>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</si>
  <si>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</si>
  <si>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</si>
  <si>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</si>
  <si>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</si>
  <si>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</si>
  <si>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</si>
  <si>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</si>
  <si>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</si>
  <si>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</si>
  <si>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</si>
  <si>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</si>
  <si>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</si>
  <si>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</si>
  <si>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</si>
  <si>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</si>
  <si>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</si>
  <si>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</si>
  <si>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</si>
  <si>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</si>
  <si>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</si>
  <si>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</si>
  <si>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</si>
  <si>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</si>
  <si>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</si>
  <si>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</si>
  <si>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</si>
  <si>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</si>
  <si>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</si>
  <si>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</si>
  <si>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</si>
  <si>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</si>
  <si>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</si>
  <si>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</si>
  <si>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</si>
  <si>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</si>
  <si>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</si>
  <si>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</si>
  <si>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</si>
  <si>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</si>
  <si>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</si>
  <si>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</si>
  <si>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</si>
  <si>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</si>
  <si>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</si>
  <si>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</si>
  <si>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</si>
  <si>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</si>
  <si>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</si>
  <si>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</si>
  <si>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</si>
  <si>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</si>
  <si>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</si>
  <si>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</si>
  <si>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</si>
  <si>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</si>
  <si>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</si>
  <si>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</si>
  <si>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</si>
  <si>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</si>
  <si>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</si>
  <si>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</si>
  <si>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</si>
  <si>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</si>
  <si>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</si>
  <si>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</si>
  <si>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</si>
  <si>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</si>
  <si>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</si>
  <si>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</si>
  <si>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</si>
  <si>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</si>
  <si>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</si>
  <si>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</si>
  <si>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</si>
  <si>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</si>
  <si>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</si>
  <si>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</si>
  <si>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</si>
  <si>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</si>
  <si>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</si>
  <si>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</si>
  <si>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</si>
  <si>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</si>
  <si>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</si>
  <si>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</si>
  <si>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</si>
  <si>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</si>
  <si>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Sagwara </t>
  </si>
  <si>
    <t>Dungarpur</t>
  </si>
  <si>
    <t>RJ2935</t>
  </si>
  <si>
    <t>NAWADERA</t>
  </si>
  <si>
    <t>SF0088255</t>
  </si>
  <si>
    <t>Sanjay</t>
  </si>
  <si>
    <t>705219</t>
  </si>
  <si>
    <t>1206453</t>
  </si>
  <si>
    <t>Chetana Loans-Montly-Migrated</t>
  </si>
  <si>
    <t>SID951375949472</t>
  </si>
  <si>
    <t>BC</t>
  </si>
  <si>
    <t>MUSLIM</t>
  </si>
  <si>
    <t>Auto Repair</t>
  </si>
  <si>
    <t>AFSANA BANU</t>
  </si>
  <si>
    <t>26-Oct-2020</t>
  </si>
  <si>
    <t>Mon</t>
  </si>
  <si>
    <t>1</t>
  </si>
  <si>
    <t>5.08 Yrs</t>
  </si>
  <si>
    <t>26 Oct 2020</t>
  </si>
  <si>
    <t>&gt; 4 to 6 Years</t>
  </si>
  <si>
    <t>10-Nov-2021</t>
  </si>
  <si>
    <t>Open</t>
  </si>
  <si>
    <t>TWO-ARC</t>
  </si>
  <si>
    <t>Amit Pal/SF0057779</t>
  </si>
  <si>
    <t>Krishan Kumar Pareek</t>
  </si>
  <si>
    <t>SF0046565</t>
  </si>
  <si>
    <t>Branch Manager</t>
  </si>
  <si>
    <t>FIR Not Filled</t>
  </si>
  <si>
    <t>CSS</t>
  </si>
  <si>
    <t>Rajesh Kumar Yogi/SF0081901</t>
  </si>
  <si>
    <t>Mukeshkumar sain/SF0072487</t>
  </si>
  <si>
    <t>Suresh Kumar Yadav/SF0080719</t>
  </si>
  <si>
    <t>Resigned-Exited</t>
  </si>
  <si>
    <t>“As per the cash receipt and borrower’s written confirmation, the total pre-closure amount paid was Rs. 35,594/-. Out of this, only Rs. 4,300/- has been posted in the system. Therefore, the suspected fraud amount is Rs. 31,294/- which was not deposited in the borrower’s loan account.”</t>
  </si>
  <si>
    <t>FN25-26-03005</t>
  </si>
  <si>
    <t>Tinku Singh/SF0089731</t>
  </si>
  <si>
    <t>Completed-Report Submitted</t>
  </si>
  <si>
    <t>Dear Team,
As per the findings of the Internal Audit (IA) Team during the verification conducted in Nov 2025, it was observed that a fraud amounting to Rs.31,294/- has taken place. Specifically, the,Branch Manager Krishan Kumar Pareek/SF0046565 collected amounts from borrowers but failed to perform the following actions:
The collected amount was not posted in FIMO.
The collected amount was not deposited in the branch.
Additionally, it was observed that the Branch Manager collected EMI payments from One borrowers, amounting to Rs. 35,594/-, which have amount of Rs.4300 has been recovered and posted in FIMO and the rest amount of Rs.31,294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</si>
</sst>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34" fillId="0" borderId="1" xfId="2"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B5" sqref="AB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RJ2935</v>
      </c>
      <c r="D5" s="63" t="str">
        <f>IF('Physical Cash at Safe'!D28="Yes", 'Physical Cash at Safe'!A4, 'Borrower Wise Details'!C5)</f>
        <v>Dungarpur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45979</v>
      </c>
      <c r="H5" s="107" t="s">
        <v>279</v>
      </c>
      <c r="I5" s="61">
        <v>45986</v>
      </c>
      <c r="J5" s="74" t="str">
        <f>IF('Physical Cash at Safe'!D28="Yes",'Physical Cash at Safe'!E28,IF('Borrower Wise Details'!D5&lt;&gt;"",'Borrower Wise Details'!D5,""))</f>
        <v>FN25-26-03005</v>
      </c>
      <c r="K5" s="81">
        <v>1</v>
      </c>
      <c r="L5" s="82">
        <v>35594</v>
      </c>
      <c r="M5" s="82">
        <v>0</v>
      </c>
      <c r="N5" s="129" t="s">
        <v>286</v>
      </c>
      <c r="O5" s="82" t="s">
        <v>280</v>
      </c>
      <c r="P5" s="82" t="s">
        <v>281</v>
      </c>
      <c r="Q5" s="82" t="s">
        <v>282</v>
      </c>
      <c r="R5" s="75" t="str">
        <f>IF('Physical Cash at Safe'!$D$28="Yes", 'Physical Cash at Safe'!$A$28, IF('Borrower Wise Details'!F5&lt;&gt;"", 'Borrower Wise Details'!F5, ""))</f>
        <v>Krishan Kumar Pareek</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SF0046565</v>
      </c>
      <c r="U5" s="77" t="s">
        <v>283</v>
      </c>
      <c r="V5" s="61">
        <v>44711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287</v>
      </c>
      <c r="Z5" s="61">
        <v>45986</v>
      </c>
      <c r="AA5" s="61">
        <v>45986</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35594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4300</v>
      </c>
      <c r="AE5" s="126">
        <f>IF(AND(AC5="", AD5=""), "", IF(AD5="", AC5, AC5 - IF(ISNUMBER(AD5), AD5, 0)))</f>
        <v>31294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45986</v>
      </c>
      <c r="AH5" s="70" t="s">
        <v>288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RJ2935</v>
      </c>
      <c r="C5" s="50" t="str">
        <f>IF('Fraud Investigation Report'!D5="", "", 'Fraud Investigation Report'!D5)</f>
        <v>Dungarpur</v>
      </c>
      <c r="D5" s="68" t="str">
        <f>IF(OR('Fraud Investigation Report'!R5="", 'Fraud Investigation Report'!R5=0), "", 'Fraud Investigation Report'!R5)</f>
        <v>Krishan Kumar Pareek</v>
      </c>
      <c r="E5" s="68" t="str">
        <f>IF(OR('Fraud Investigation Report'!T5="", 'Fraud Investigation Report'!T5=0), "", 'Fraud Investigation Report'!T5)</f>
        <v>SF0046565</v>
      </c>
      <c r="F5" s="68" t="str">
        <f>IF(OR('Fraud Investigation Report'!S5="", 'Fraud Investigation Report'!S5=0), "", 'Fraud Investigation Report'!S5)</f>
        <v>Branch Manager</v>
      </c>
      <c r="G5" s="50" t="str">
        <f>IF('Fraud Investigation Report'!J5="", "", 'Fraud Investigation Report'!J5)</f>
        <v>FN25-26-03005</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35594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35594</v>
      </c>
      <c r="O5" s="69">
        <f>IF('Fraud Investigation Report'!AD5="", "", 'Fraud Investigation Report'!AD5)</f>
        <v>4300</v>
      </c>
      <c r="P5" s="126">
        <f>IF(AND(N5="", O5=""), "", IF(O5="", N5, N5 - IF(ISNUMBER(O5), O5, 0)))</f>
        <v>31294</v>
      </c>
      <c r="Q5" s="49"/>
      <c r="R5" s="84" t="s">
        <v>278</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90" zoomScaleNormal="90" workbookViewId="0">
      <pane xSplit="10" ySplit="4" topLeftCell="W5" activePane="bottomRight" state="frozen"/>
      <selection pane="topRight" activeCell="K1" sqref="K1"/>
      <selection pane="bottomLeft" activeCell="A5" sqref="A5"/>
      <selection pane="bottomRight" activeCell="W5" sqref="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RJ2935</v>
      </c>
      <c r="C5" s="119" t="str">
        <f>IF('Loan Outstanding Report'!$H$5="", "", 'Loan Outstanding Report'!$H$5)</f>
        <v>Dungarpur</v>
      </c>
      <c r="D5" s="41" t="s">
        <v>285</v>
      </c>
      <c r="E5" s="65">
        <v>45986</v>
      </c>
      <c r="F5" s="38" t="s">
        <v>275</v>
      </c>
      <c r="G5" s="49" t="s">
        <v>276</v>
      </c>
      <c r="H5" s="49" t="s">
        <v>277</v>
      </c>
      <c r="I5" s="120" t="s">
        <v>257</v>
      </c>
      <c r="J5" s="120" t="s">
        <v>260</v>
      </c>
      <c r="K5" s="120" t="s">
        <v>264</v>
      </c>
      <c r="L5" s="11">
        <v>25159584</v>
      </c>
      <c r="M5" s="65" t="s">
        <v>265</v>
      </c>
      <c r="N5" s="124">
        <v>41488</v>
      </c>
      <c r="O5" s="124">
        <v>2150</v>
      </c>
      <c r="P5" s="121" t="s">
        <v>140</v>
      </c>
      <c r="Q5" s="80">
        <v>44391</v>
      </c>
      <c r="R5" s="124">
        <v>35594</v>
      </c>
      <c r="S5" s="124">
        <v>4300</v>
      </c>
      <c r="T5" s="124">
        <v>0</v>
      </c>
      <c r="U5" s="125">
        <f t="shared" ref="U5" si="0">IF(AND(ISBLANK(R5),ISBLANK(S5),ISBLANK(T5)),"",R5-(S5+T5))</f>
        <v>31294</v>
      </c>
      <c r="V5" s="117" t="s">
        <v>204</v>
      </c>
      <c r="W5" s="122" t="s">
        <v>284</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AX5" activePane="bottomRight" state="frozen"/>
      <selection pane="topRight" activeCell="Q1" sqref="Q1"/>
      <selection pane="bottomLeft" activeCell="A5" sqref="A5"/>
      <selection pane="bottomRight" activeCell="BK5" sqref="BK5"/>
    </sheetView>
  </sheetViews>
  <sheetFormatPr defaultColWidth="0" defaultRowHeight="14.4" zeroHeight="1" x14ac:dyDescent="0.3"/>
  <cols>
    <col min="1" max="1" width="8.5546875" style="99" customWidth="1"/>
    <col min="2" max="2" width="7" style="99" customWidth="1"/>
    <col min="3" max="3" width="14.5546875" style="99" hidden="1" customWidth="1"/>
    <col min="4" max="4" width="12.33203125" style="99" hidden="1" customWidth="1"/>
    <col min="5" max="5" width="9.44140625" style="99" hidden="1" customWidth="1"/>
    <col min="6" max="6" width="11.21875" style="99" hidden="1" customWidth="1"/>
    <col min="7" max="7" width="11.77734375" style="99" hidden="1" customWidth="1"/>
    <col min="8" max="8" width="11.21875" style="99" hidden="1" customWidth="1"/>
    <col min="9" max="9" width="12.21875" style="99" hidden="1" customWidth="1"/>
    <col min="10" max="10" width="12.77734375" style="99" hidden="1" customWidth="1"/>
    <col min="11" max="11" width="8.77734375" style="99" hidden="1" customWidth="1"/>
    <col min="12" max="12" width="13.21875" style="99" hidden="1" customWidth="1"/>
    <col min="13" max="13" width="16.5546875" style="99" hidden="1" customWidth="1"/>
    <col min="14" max="14" width="13.5546875" style="99" bestFit="1" customWidth="1"/>
    <col min="15" max="15" width="12.88671875" style="99" bestFit="1" customWidth="1"/>
    <col min="16"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252</v>
      </c>
      <c r="I5" s="84">
        <v>226680</v>
      </c>
      <c r="J5" s="38" t="s">
        <v>254</v>
      </c>
      <c r="K5" s="84">
        <v>226680</v>
      </c>
      <c r="L5" s="84" t="s">
        <v>255</v>
      </c>
      <c r="M5" s="38" t="s">
        <v>256</v>
      </c>
      <c r="N5" s="84">
        <v>265655</v>
      </c>
      <c r="O5" s="84" t="s">
        <v>257</v>
      </c>
      <c r="P5" s="84">
        <v>349523</v>
      </c>
      <c r="Q5" s="38" t="s">
        <v>258</v>
      </c>
      <c r="R5" s="38" t="s">
        <v>259</v>
      </c>
      <c r="S5" s="84" t="s">
        <v>260</v>
      </c>
      <c r="T5" s="84" t="s">
        <v>260</v>
      </c>
      <c r="U5" s="84" t="s">
        <v>261</v>
      </c>
      <c r="V5" s="84" t="s">
        <v>262</v>
      </c>
      <c r="W5" s="84">
        <v>0</v>
      </c>
      <c r="X5" s="38" t="s">
        <v>263</v>
      </c>
      <c r="Y5" s="84">
        <v>25159584</v>
      </c>
      <c r="Z5" s="38" t="s">
        <v>264</v>
      </c>
      <c r="AA5" s="108" t="s">
        <v>265</v>
      </c>
      <c r="AB5" s="84">
        <v>41488</v>
      </c>
      <c r="AC5" s="108" t="s">
        <v>266</v>
      </c>
      <c r="AD5" s="84">
        <v>24</v>
      </c>
      <c r="AE5" s="84" t="s">
        <v>267</v>
      </c>
      <c r="AF5" s="84" t="s">
        <v>268</v>
      </c>
      <c r="AG5" s="108" t="s">
        <v>269</v>
      </c>
      <c r="AH5" s="84" t="s">
        <v>270</v>
      </c>
      <c r="AI5" s="108" t="s">
        <v>265</v>
      </c>
      <c r="AJ5" s="84">
        <v>2150</v>
      </c>
      <c r="AK5" s="84">
        <v>2150</v>
      </c>
      <c r="AL5" s="108" t="s">
        <v>271</v>
      </c>
      <c r="AM5" s="84">
        <v>8438.82</v>
      </c>
      <c r="AN5" s="112">
        <v>605.17999999999995</v>
      </c>
      <c r="AO5" s="112">
        <v>9044</v>
      </c>
      <c r="AP5" s="112">
        <v>34162.910000000003</v>
      </c>
      <c r="AQ5" s="112">
        <v>6081.82</v>
      </c>
      <c r="AR5" s="112">
        <v>40244.730000000003</v>
      </c>
      <c r="AS5" s="112">
        <v>34163.18</v>
      </c>
      <c r="AT5" s="112">
        <v>6081.82</v>
      </c>
      <c r="AU5" s="112">
        <v>40245</v>
      </c>
      <c r="AV5" s="84">
        <v>51</v>
      </c>
      <c r="AW5" s="84">
        <v>1475</v>
      </c>
      <c r="AX5" s="84" t="s">
        <v>273</v>
      </c>
      <c r="AY5" s="108"/>
      <c r="AZ5" s="84"/>
      <c r="BA5" s="84"/>
      <c r="BB5" s="84" t="s">
        <v>272</v>
      </c>
      <c r="BC5" s="84"/>
      <c r="BD5" s="108"/>
      <c r="BE5" s="84">
        <v>0</v>
      </c>
      <c r="BF5" s="38" t="s">
        <v>260</v>
      </c>
      <c r="BG5" s="84">
        <v>9680495454</v>
      </c>
      <c r="BH5" s="114" t="s">
        <v>274</v>
      </c>
      <c r="BI5" s="38" t="s">
        <v>111</v>
      </c>
      <c r="BJ5" s="85">
        <v>45986</v>
      </c>
      <c r="BK5" s="84"/>
      <c r="BL5" s="38"/>
      <c r="BM5" s="115" t="s">
        <v>119</v>
      </c>
      <c r="BN5" s="116" t="s">
        <v>200</v>
      </c>
      <c r="BO5" s="84" t="s">
        <v>245</v>
      </c>
      <c r="BP5" s="84">
        <v>35594</v>
      </c>
      <c r="BQ5" s="117" t="s">
        <v>204</v>
      </c>
      <c r="BR5" s="118" t="s">
        <v>284</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2025-11-25T06:29:45Z</dcterms:modified>
</cp:coreProperties>
</file>