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Nov-25\Talaja\"/>
    </mc:Choice>
  </mc:AlternateContent>
  <xr:revisionPtr revIDLastSave="0" documentId="13_ncr:1_{24C5678E-7F63-46D9-ABAC-3C53270F919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<sst xmlns="http://schemas.openxmlformats.org/spreadsheetml/2006/main" count="336" uniqueCount="291">
  <si>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</si>
  <si>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</si>
  <si>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</si>
  <si>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</si>
  <si>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</si>
  <si>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</si>
  <si>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</si>
  <si>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</si>
  <si>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</si>
  <si>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</si>
  <si>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</si>
  <si>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</si>
  <si>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</si>
  <si>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</si>
  <si>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</si>
  <si>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</si>
  <si>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</si>
  <si>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</si>
  <si>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</si>
  <si>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</si>
  <si>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</si>
  <si>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</si>
  <si>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</si>
  <si>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</si>
  <si>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</si>
  <si>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</si>
  <si>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</si>
  <si>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</si>
  <si>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</si>
  <si>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</si>
  <si>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</si>
  <si>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</si>
  <si>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</si>
  <si>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</si>
  <si>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</si>
  <si>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</si>
  <si>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</si>
  <si>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</si>
  <si>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</si>
  <si>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</si>
  <si>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</si>
  <si>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</si>
  <si>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</si>
  <si>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</si>
  <si>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</si>
  <si>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</si>
  <si>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</si>
  <si>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</si>
  <si>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</si>
  <si>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</si>
  <si>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</si>
  <si>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</si>
  <si>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</si>
  <si>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</si>
  <si>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</si>
  <si>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</si>
  <si>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</si>
  <si>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</si>
  <si>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</si>
  <si>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</si>
  <si>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</si>
  <si>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</si>
  <si>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</si>
  <si>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</si>
  <si>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</si>
  <si>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</si>
  <si>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</si>
  <si>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</si>
  <si>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</si>
  <si>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</si>
  <si>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</si>
  <si>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</si>
  <si>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</si>
  <si>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</si>
  <si>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</si>
  <si>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</si>
  <si>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</si>
  <si>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</si>
  <si>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</si>
  <si>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</si>
  <si>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</si>
  <si>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</si>
  <si>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</si>
  <si>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</si>
  <si>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</si>
  <si>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</si>
  <si>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</si>
  <si>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</si>
  <si>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</si>
  <si>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</si>
  <si>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</si>
  <si>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</si>
  <si>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</si>
  <si>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</si>
  <si>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</si>
  <si>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</si>
  <si>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</si>
  <si>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</si>
  <si>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</si>
  <si>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</si>
  <si>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</si>
  <si>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</si>
  <si>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</si>
  <si>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</si>
  <si>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</si>
  <si>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</si>
  <si>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</si>
  <si>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</si>
  <si>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</si>
  <si>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</si>
  <si>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</si>
  <si>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</si>
  <si>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</si>
  <si>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</si>
  <si>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</si>
  <si>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</si>
  <si>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</si>
  <si>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</si>
  <si>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</si>
  <si>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</si>
  <si>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</si>
  <si>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</si>
  <si>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</si>
  <si>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</si>
  <si>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</si>
  <si>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</si>
  <si>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</si>
  <si>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</si>
  <si>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</si>
  <si>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</si>
  <si>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</si>
  <si>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</si>
  <si>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</si>
  <si>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</si>
  <si>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</si>
  <si>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</si>
  <si>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</si>
  <si>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</si>
  <si>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</si>
  <si>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</si>
  <si>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</si>
  <si>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</si>
  <si>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</si>
  <si>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</si>
  <si>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</si>
  <si>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</si>
  <si>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</si>
  <si>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</si>
  <si>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</si>
  <si>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</si>
  <si>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</si>
  <si>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</si>
  <si>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</si>
  <si>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</si>
  <si>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</si>
  <si>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</si>
  <si>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</si>
  <si>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</si>
  <si>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</si>
  <si>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</si>
  <si>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</si>
  <si>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</si>
  <si>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</si>
  <si>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</si>
  <si>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</si>
  <si>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</si>
  <si>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</si>
  <si>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</si>
  <si>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</si>
  <si>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</si>
  <si>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</si>
  <si>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</si>
  <si>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</si>
  <si>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</si>
  <si>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</si>
  <si>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</si>
  <si>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</si>
  <si>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</si>
  <si>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</si>
  <si>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</si>
  <si>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</si>
  <si>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</si>
  <si>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</si>
  <si>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</si>
  <si>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</si>
  <si>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</si>
  <si>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</si>
  <si>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</si>
  <si>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</si>
  <si>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</si>
  <si>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</si>
  <si>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</si>
  <si>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</si>
  <si>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</si>
  <si>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</si>
  <si>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</si>
  <si>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</si>
  <si>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</si>
  <si>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</si>
  <si>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</si>
  <si>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</si>
  <si>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</si>
  <si>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</si>
  <si>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</si>
  <si>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</si>
  <si>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</si>
  <si>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</si>
  <si>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</si>
  <si>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</si>
  <si>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</si>
  <si>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</si>
  <si>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</si>
  <si>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</si>
  <si>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</si>
  <si>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</si>
  <si>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</si>
  <si>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</si>
  <si>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</si>
  <si>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</si>
  <si>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</si>
  <si>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</si>
  <si>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</si>
  <si>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</si>
  <si>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</si>
  <si>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</si>
  <si>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</si>
  <si>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</si>
  <si>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</si>
  <si>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</si>
  <si>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</si>
  <si>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</si>
  <si>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</si>
  <si>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</si>
  <si>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</si>
  <si>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</si>
  <si>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</si>
  <si>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</si>
  <si>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</si>
  <si>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</si>
  <si>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</si>
  <si>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</si>
  <si>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</si>
  <si>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</si>
  <si>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</si>
  <si>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</si>
  <si>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</si>
  <si>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</si>
  <si>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</si>
  <si>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</si>
  <si>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Bhavnagar</t>
  </si>
  <si>
    <t>GR3204</t>
  </si>
  <si>
    <t>Talaja</t>
  </si>
  <si>
    <t>PITHALPUR</t>
  </si>
  <si>
    <t>SF0095904</t>
  </si>
  <si>
    <t>Gohil Dharmrajsinh Kiritsinh</t>
  </si>
  <si>
    <t>PITHALPUR C8</t>
  </si>
  <si>
    <t>PITHALPUR C8 Madhu1</t>
  </si>
  <si>
    <t>Unnati</t>
  </si>
  <si>
    <t>SSF3149299</t>
  </si>
  <si>
    <t>OBC</t>
  </si>
  <si>
    <t>HINDU</t>
  </si>
  <si>
    <t>Agriculture &amp; Farming</t>
  </si>
  <si>
    <t>DHAPA BHAVANABEN MERUBHAI</t>
  </si>
  <si>
    <t>20-Jan-2024</t>
  </si>
  <si>
    <t>Thu</t>
  </si>
  <si>
    <t>0</t>
  </si>
  <si>
    <t>2.91 Yrs</t>
  </si>
  <si>
    <t>30 Dec 2022</t>
  </si>
  <si>
    <t>&gt; 2 to 4 Years</t>
  </si>
  <si>
    <t>12-Mar-2024</t>
  </si>
  <si>
    <t>01-Sep-2024</t>
  </si>
  <si>
    <t>Open</t>
  </si>
  <si>
    <t>31-Mar-2025</t>
  </si>
  <si>
    <t>SF0051585</t>
  </si>
  <si>
    <t>Dharmendra Chauhan </t>
  </si>
  <si>
    <t>CSS</t>
  </si>
  <si>
    <t>Terminated</t>
  </si>
  <si>
    <t>Form Date :25-11-25</t>
  </si>
  <si>
    <t>To Date :25-11-25</t>
  </si>
  <si>
    <t>Reporting Time : 12:00</t>
  </si>
  <si>
    <t>Bhunvesh Chudasama/SF0050048</t>
  </si>
  <si>
    <t>As per Phone pay statement borrower was paid her Pre-Closer Amount Rs: 28971/- on 15-Feb-2024 to CM: Dharmendra Chauhan  but he paid borrower Emi as a Instalment month of March-2024 to Sep 2024 total Rs: 14140/-(2020*7) left Rs: 14831/- not posted in FIMO.</t>
  </si>
  <si>
    <t>Branch Manager</t>
  </si>
  <si>
    <t>FN25-26-03006</t>
  </si>
  <si>
    <t>No Action Taken</t>
  </si>
  <si>
    <t>Sarvaiya Jagdishsinh Bharatsinh/SF0090319</t>
  </si>
  <si>
    <t>Vipul Kumar Sevak/SF0021971</t>
  </si>
  <si>
    <t>Pandey Akshay/SF0082745</t>
  </si>
  <si>
    <t>No SVP</t>
  </si>
  <si>
    <t>Completed-Report Submitted</t>
  </si>
  <si>
    <t>Dharmendra Chauhan/SF0051585/Branch Manager was found involved in Precloser amount misappropriation
(Precloser  amount but not posted to concerned borrowers accounts) on the names of 1 borrowers for the 
amounting to Rs. 28971/- based on the evidence available.
Total Fraud Amount = Rs. 28971/-
Amount Recovered and Accounted in FIMO = Rs. 14140/-
Net Fraud Amount to be recovered = Rs.14831/-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</si>
</sst>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2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GR3204</v>
      </c>
      <c r="D5" s="63" t="str">
        <f>IF('Physical Cash at Safe'!D28="Yes", 'Physical Cash at Safe'!B4, 'Borrower Wise Details'!C5)</f>
        <v>Talaja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45975</v>
      </c>
      <c r="H5" s="107" t="s">
        <v>275</v>
      </c>
      <c r="I5" s="61">
        <v>45986</v>
      </c>
      <c r="J5" s="74" t="str">
        <f>IF('Physical Cash at Safe'!D28="Yes",'Physical Cash at Safe'!E28,IF('Borrower Wise Details'!D5&lt;&gt;"",'Borrower Wise Details'!D5,""))</f>
        <v>FN25-26-03006</v>
      </c>
      <c r="K5" s="81">
        <v>1</v>
      </c>
      <c r="L5" s="82">
        <v>28971</v>
      </c>
      <c r="M5" s="82">
        <v>14140</v>
      </c>
      <c r="N5" s="82" t="s">
        <v>285</v>
      </c>
      <c r="O5" s="82" t="s">
        <v>286</v>
      </c>
      <c r="P5" s="82" t="s">
        <v>287</v>
      </c>
      <c r="Q5" s="82" t="s">
        <v>288</v>
      </c>
      <c r="R5" s="75" t="str">
        <f>IF('Physical Cash at Safe'!$D$28="Yes", 'Physical Cash at Safe'!$A$28, IF('Borrower Wise Details'!F5&lt;&gt;"", 'Borrower Wise Details'!F5, ""))</f>
        <v>Dharmendra Chauhan 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SF0051585</v>
      </c>
      <c r="U5" s="77" t="s">
        <v>276</v>
      </c>
      <c r="V5" s="61">
        <v>45790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289</v>
      </c>
      <c r="Z5" s="61">
        <v>45985</v>
      </c>
      <c r="AA5" s="61">
        <v>45986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28971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14140</v>
      </c>
      <c r="AE5" s="126">
        <f>IF(AND(AC5="", AD5=""), "", IF(AD5="", AC5, AC5 - IF(ISNUMBER(AD5), AD5, 0)))</f>
        <v>14831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45986</v>
      </c>
      <c r="AH5" s="70" t="s">
        <v>290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GR3204</v>
      </c>
      <c r="C5" s="50" t="str">
        <f>IF('Fraud Investigation Report'!D5="", "", 'Fraud Investigation Report'!D5)</f>
        <v>Talaja</v>
      </c>
      <c r="D5" s="68" t="str">
        <f>IF(OR('Fraud Investigation Report'!R5="", 'Fraud Investigation Report'!R5=0), "", 'Fraud Investigation Report'!R5)</f>
        <v>Dharmendra Chauhan </v>
      </c>
      <c r="E5" s="68" t="str">
        <f>IF(OR('Fraud Investigation Report'!T5="", 'Fraud Investigation Report'!T5=0), "", 'Fraud Investigation Report'!T5)</f>
        <v>SF0051585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FN25-26-03006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28971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28971</v>
      </c>
      <c r="O5" s="69">
        <f>IF('Fraud Investigation Report'!AD5="", "", 'Fraud Investigation Report'!AD5)</f>
        <v>14140</v>
      </c>
      <c r="P5" s="126">
        <f>IF(AND(N5="", O5=""), "", IF(O5="", N5, N5 - IF(ISNUMBER(O5), O5, 0)))</f>
        <v>14831</v>
      </c>
      <c r="Q5" s="49"/>
      <c r="R5" s="84" t="s">
        <v>284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2" zoomScaleNormal="100" workbookViewId="0">
      <selection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GR3204</v>
      </c>
      <c r="C5" s="119" t="str">
        <f>IF('Loan Outstanding Report'!$H$5="", "", 'Loan Outstanding Report'!$H$5)</f>
        <v>Talaja</v>
      </c>
      <c r="D5" s="164" t="s">
        <v>283</v>
      </c>
      <c r="E5" s="65">
        <v>45986</v>
      </c>
      <c r="F5" s="38" t="s">
        <v>274</v>
      </c>
      <c r="G5" s="49" t="s">
        <v>273</v>
      </c>
      <c r="H5" s="49" t="s">
        <v>282</v>
      </c>
      <c r="I5" s="120" t="s">
        <v>255</v>
      </c>
      <c r="J5" s="120" t="s">
        <v>258</v>
      </c>
      <c r="K5" s="120" t="s">
        <v>262</v>
      </c>
      <c r="L5" s="11">
        <v>354788071</v>
      </c>
      <c r="M5" s="65" t="s">
        <v>263</v>
      </c>
      <c r="N5" s="124">
        <v>30000</v>
      </c>
      <c r="O5" s="124">
        <v>2020</v>
      </c>
      <c r="P5" s="121" t="s">
        <v>140</v>
      </c>
      <c r="Q5" s="80">
        <v>45337</v>
      </c>
      <c r="R5" s="124">
        <v>28971</v>
      </c>
      <c r="S5" s="124">
        <v>14140</v>
      </c>
      <c r="T5" s="124">
        <v>0</v>
      </c>
      <c r="U5" s="125">
        <f t="shared" ref="U5" si="0">IF(AND(ISBLANK(R5),ISBLANK(S5),ISBLANK(T5)),"",R5-(S5+T5))</f>
        <v>14831</v>
      </c>
      <c r="V5" s="117" t="s">
        <v>203</v>
      </c>
      <c r="W5" s="122" t="s">
        <v>281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4" zoomScaleNormal="100" workbookViewId="0">
      <selection activeCell="BQ5" sqref="BQ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277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188324</v>
      </c>
      <c r="J5" s="38" t="s">
        <v>252</v>
      </c>
      <c r="K5" s="84">
        <v>188324</v>
      </c>
      <c r="L5" s="84" t="s">
        <v>253</v>
      </c>
      <c r="M5" s="38" t="s">
        <v>254</v>
      </c>
      <c r="N5" s="84">
        <v>377343</v>
      </c>
      <c r="O5" s="84" t="s">
        <v>255</v>
      </c>
      <c r="P5" s="84">
        <v>551710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354788071</v>
      </c>
      <c r="Z5" s="38" t="s">
        <v>262</v>
      </c>
      <c r="AA5" s="108" t="s">
        <v>263</v>
      </c>
      <c r="AB5" s="84">
        <v>30000</v>
      </c>
      <c r="AC5" s="108" t="s">
        <v>264</v>
      </c>
      <c r="AD5" s="84">
        <v>18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2020</v>
      </c>
      <c r="AK5" s="84">
        <v>2020</v>
      </c>
      <c r="AL5" s="108" t="s">
        <v>270</v>
      </c>
      <c r="AM5" s="84">
        <v>9904.7999999999993</v>
      </c>
      <c r="AN5" s="112">
        <v>4235.2</v>
      </c>
      <c r="AO5" s="112">
        <v>14140</v>
      </c>
      <c r="AP5" s="112">
        <v>20095.2</v>
      </c>
      <c r="AQ5" s="112">
        <v>2653.8</v>
      </c>
      <c r="AR5" s="112">
        <v>22749</v>
      </c>
      <c r="AS5" s="112">
        <v>20095.2</v>
      </c>
      <c r="AT5" s="112">
        <v>2653.8</v>
      </c>
      <c r="AU5" s="112">
        <v>22749</v>
      </c>
      <c r="AV5" s="84">
        <v>21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 t="s">
        <v>272</v>
      </c>
      <c r="BE5" s="84">
        <v>30000</v>
      </c>
      <c r="BF5" s="38" t="s">
        <v>258</v>
      </c>
      <c r="BG5" s="84">
        <v>9974938260</v>
      </c>
      <c r="BH5" s="114" t="s">
        <v>280</v>
      </c>
      <c r="BI5" s="38" t="s">
        <v>110</v>
      </c>
      <c r="BJ5" s="85">
        <v>45986</v>
      </c>
      <c r="BK5" s="84"/>
      <c r="BL5" s="38" t="s">
        <v>114</v>
      </c>
      <c r="BM5" s="115" t="s">
        <v>119</v>
      </c>
      <c r="BN5" s="116" t="s">
        <v>201</v>
      </c>
      <c r="BO5" s="84" t="s">
        <v>242</v>
      </c>
      <c r="BP5" s="84">
        <v>28971</v>
      </c>
      <c r="BQ5" s="117" t="s">
        <v>203</v>
      </c>
      <c r="BR5" s="118" t="s">
        <v>281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2025-11-25T12:58:39Z</dcterms:modified>
</cp:coreProperties>
</file>