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 FN25-26-03016\"/>
    </mc:Choice>
  </mc:AlternateContent>
  <xr:revisionPtr revIDLastSave="0" documentId="13_ncr:1_{246C3A19-7283-4469-AFA8-291714B234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<sst xmlns="http://schemas.openxmlformats.org/spreadsheetml/2006/main" count="626" uniqueCount="383">
  <si>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</si>
  <si>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</si>
  <si>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</si>
  <si>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</si>
  <si>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</si>
  <si>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</si>
  <si>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</si>
  <si>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</si>
  <si>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</si>
  <si>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</si>
  <si>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</si>
  <si>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</si>
  <si>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</si>
  <si>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</si>
  <si>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</si>
  <si>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</si>
  <si>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</si>
  <si>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</si>
  <si>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</si>
  <si>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</si>
  <si>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</si>
  <si>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</si>
  <si>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</si>
  <si>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</si>
  <si>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</si>
  <si>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</si>
  <si>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</si>
  <si>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</si>
  <si>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</si>
  <si>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</si>
  <si>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</si>
  <si>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</si>
  <si>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</si>
  <si>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</si>
  <si>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</si>
  <si>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</si>
  <si>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</si>
  <si>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</si>
  <si>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</si>
  <si>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</si>
  <si>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</si>
  <si>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</si>
  <si>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</si>
  <si>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</si>
  <si>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</si>
  <si>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</si>
  <si>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</si>
  <si>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</si>
  <si>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</si>
  <si>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</si>
  <si>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</si>
  <si>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</si>
  <si>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</si>
  <si>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</si>
  <si>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</si>
  <si>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</si>
  <si>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</si>
  <si>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</si>
  <si>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</si>
  <si>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</si>
  <si>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</si>
  <si>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</si>
  <si>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</si>
  <si>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</si>
  <si>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</si>
  <si>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</si>
  <si>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</si>
  <si>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</si>
  <si>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</si>
  <si>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</si>
  <si>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</si>
  <si>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</si>
  <si>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</si>
  <si>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</si>
  <si>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</si>
  <si>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</si>
  <si>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</si>
  <si>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</si>
  <si>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</si>
  <si>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</si>
  <si>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</si>
  <si>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</si>
  <si>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</si>
  <si>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</si>
  <si>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</si>
  <si>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</si>
  <si>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</si>
  <si>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</si>
  <si>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</si>
  <si>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</si>
  <si>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</si>
  <si>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</si>
  <si>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</si>
  <si>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</si>
  <si>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</si>
  <si>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</si>
  <si>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</si>
  <si>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</si>
  <si>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</si>
  <si>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</si>
  <si>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</si>
  <si>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</si>
  <si>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</si>
  <si>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</si>
  <si>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</si>
  <si>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</si>
  <si>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</si>
  <si>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</si>
  <si>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</si>
  <si>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</si>
  <si>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</si>
  <si>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</si>
  <si>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</si>
  <si>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</si>
  <si>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</si>
  <si>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</si>
  <si>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</si>
  <si>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</si>
  <si>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</si>
  <si>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</si>
  <si>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</si>
  <si>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</si>
  <si>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</si>
  <si>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</si>
  <si>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</si>
  <si>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</si>
  <si>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</si>
  <si>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</si>
  <si>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</si>
  <si>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</si>
  <si>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</si>
  <si>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</si>
  <si>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</si>
  <si>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</si>
  <si>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</si>
  <si>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</si>
  <si>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</si>
  <si>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</si>
  <si>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</si>
  <si>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</si>
  <si>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</si>
  <si>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</si>
  <si>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</si>
  <si>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</si>
  <si>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</si>
  <si>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</si>
  <si>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</si>
  <si>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</si>
  <si>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</si>
  <si>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</si>
  <si>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</si>
  <si>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</si>
  <si>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</si>
  <si>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</si>
  <si>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</si>
  <si>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</si>
  <si>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</si>
  <si>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</si>
  <si>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</si>
  <si>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</si>
  <si>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</si>
  <si>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</si>
  <si>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</si>
  <si>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</si>
  <si>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</si>
  <si>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</si>
  <si>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</si>
  <si>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</si>
  <si>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</si>
  <si>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</si>
  <si>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</si>
  <si>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</si>
  <si>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</si>
  <si>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</si>
  <si>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</si>
  <si>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</si>
  <si>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</si>
  <si>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</si>
  <si>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</si>
  <si>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</si>
  <si>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</si>
  <si>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</si>
  <si>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</si>
  <si>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</si>
  <si>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</si>
  <si>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</si>
  <si>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</si>
  <si>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</si>
  <si>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</si>
  <si>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</si>
  <si>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</si>
  <si>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</si>
  <si>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</si>
  <si>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</si>
  <si>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</si>
  <si>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</si>
  <si>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</si>
  <si>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</si>
  <si>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</si>
  <si>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</si>
  <si>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</si>
  <si>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</si>
  <si>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</si>
  <si>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</si>
  <si>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</si>
  <si>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</si>
  <si>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</si>
  <si>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</si>
  <si>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</si>
  <si>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</si>
  <si>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</si>
  <si>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</si>
  <si>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</si>
  <si>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</si>
  <si>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</si>
  <si>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</si>
  <si>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</si>
  <si>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</si>
  <si>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</si>
  <si>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</si>
  <si>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</si>
  <si>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</si>
  <si>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</si>
  <si>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</si>
  <si>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</si>
  <si>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</si>
  <si>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</si>
  <si>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</si>
  <si>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</si>
  <si>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</si>
  <si>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</si>
  <si>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</si>
  <si>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</si>
  <si>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</si>
  <si>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</si>
  <si>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</si>
  <si>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</si>
  <si>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</si>
  <si>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</si>
  <si>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</si>
  <si>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</si>
  <si>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</si>
  <si>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</si>
  <si>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</si>
  <si>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</si>
  <si>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</si>
  <si>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</si>
  <si>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</si>
  <si>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</si>
  <si>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</si>
  <si>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</si>
  <si>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</si>
  <si>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</si>
  <si>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</si>
  <si>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</si>
  <si>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</si>
  <si>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OR2916</t>
  </si>
  <si>
    <t>Chandbali</t>
  </si>
  <si>
    <t>Baulajodi</t>
  </si>
  <si>
    <t>SF0085293</t>
  </si>
  <si>
    <t>Sunayan Malik</t>
  </si>
  <si>
    <t>561609</t>
  </si>
  <si>
    <t>sai</t>
  </si>
  <si>
    <t>Chetana</t>
  </si>
  <si>
    <t>SID951374660979</t>
  </si>
  <si>
    <t>BC</t>
  </si>
  <si>
    <t>HINDU</t>
  </si>
  <si>
    <t>Chilli Business</t>
  </si>
  <si>
    <t>CHARULATA SETHI</t>
  </si>
  <si>
    <t>03-Nov-2023</t>
  </si>
  <si>
    <t>07</t>
  </si>
  <si>
    <t>5</t>
  </si>
  <si>
    <t>6.81 Yrs</t>
  </si>
  <si>
    <t>10 Sep 2021</t>
  </si>
  <si>
    <t>&gt; 6 to 10 Years</t>
  </si>
  <si>
    <t>07-Dec-2023</t>
  </si>
  <si>
    <t>13-Sep-2025</t>
  </si>
  <si>
    <t>Open</t>
  </si>
  <si>
    <t/>
  </si>
  <si>
    <t>9776311839</t>
  </si>
  <si>
    <t>Dalikaenda</t>
  </si>
  <si>
    <t>SF0044553</t>
  </si>
  <si>
    <t>Kabyaranjan Barik</t>
  </si>
  <si>
    <t>Dalikaenda C2</t>
  </si>
  <si>
    <t>Dalikaenda C2 Lovely1</t>
  </si>
  <si>
    <t>SSF2803759</t>
  </si>
  <si>
    <t>Agriculture &amp; Farming</t>
  </si>
  <si>
    <t>AYISHA PATI</t>
  </si>
  <si>
    <t>29-Jan-2024</t>
  </si>
  <si>
    <t>09</t>
  </si>
  <si>
    <t>2</t>
  </si>
  <si>
    <t>3.16 Yrs</t>
  </si>
  <si>
    <t>26 Sep 2022</t>
  </si>
  <si>
    <t>&gt; 2 to 4 Years</t>
  </si>
  <si>
    <t>09-Mar-2024</t>
  </si>
  <si>
    <t>09-Oct-2025</t>
  </si>
  <si>
    <t>9668859986</t>
  </si>
  <si>
    <t>Badaharipur</t>
  </si>
  <si>
    <t>SF0078955</t>
  </si>
  <si>
    <t>Debaprasad Das</t>
  </si>
  <si>
    <t>529902</t>
  </si>
  <si>
    <t>LAXMAN</t>
  </si>
  <si>
    <t>SID951374650826</t>
  </si>
  <si>
    <t>Tent House</t>
  </si>
  <si>
    <t>JHILI ROUT</t>
  </si>
  <si>
    <t>28-Mar-2024</t>
  </si>
  <si>
    <t>02</t>
  </si>
  <si>
    <t>4</t>
  </si>
  <si>
    <t>6.82 Yrs</t>
  </si>
  <si>
    <t>24 Nov 2020</t>
  </si>
  <si>
    <t>02-May-2024</t>
  </si>
  <si>
    <t>02-Nov-2025</t>
  </si>
  <si>
    <t>7892495593</t>
  </si>
  <si>
    <t>Ganja</t>
  </si>
  <si>
    <t>679105</t>
  </si>
  <si>
    <t>679105 Baba1</t>
  </si>
  <si>
    <t>SSF5942192</t>
  </si>
  <si>
    <t>GENERAL</t>
  </si>
  <si>
    <t xml:space="preserve">sarati  sahoo </t>
  </si>
  <si>
    <t>31-Mar-2024</t>
  </si>
  <si>
    <t>1</t>
  </si>
  <si>
    <t>1.65 Yrs</t>
  </si>
  <si>
    <t>31 Mar 2024</t>
  </si>
  <si>
    <t>&lt;= 2 Years</t>
  </si>
  <si>
    <t>09-May-2024</t>
  </si>
  <si>
    <t>7608061562</t>
  </si>
  <si>
    <t>sriram</t>
  </si>
  <si>
    <t>SID951374503447</t>
  </si>
  <si>
    <t>Tractor Business</t>
  </si>
  <si>
    <t>SATYABHAMA NAYAK</t>
  </si>
  <si>
    <t>04-Jun-2024</t>
  </si>
  <si>
    <t>GL-4</t>
  </si>
  <si>
    <t>6.84 Yrs</t>
  </si>
  <si>
    <t>19 Mar 2021</t>
  </si>
  <si>
    <t>02-Jul-2024</t>
  </si>
  <si>
    <t>9380242175</t>
  </si>
  <si>
    <t>Baghanata</t>
  </si>
  <si>
    <t>SF0098815</t>
  </si>
  <si>
    <t>Sudhanshu Sekhar Malik</t>
  </si>
  <si>
    <t>697888</t>
  </si>
  <si>
    <t>jagannath</t>
  </si>
  <si>
    <t>SSF6323277</t>
  </si>
  <si>
    <t>SC</t>
  </si>
  <si>
    <t>RENUKA MAHALIK</t>
  </si>
  <si>
    <t>03-Jul-2024</t>
  </si>
  <si>
    <t>03</t>
  </si>
  <si>
    <t>GL-1</t>
  </si>
  <si>
    <t>1.39 Yrs</t>
  </si>
  <si>
    <t>03 Jul 2024</t>
  </si>
  <si>
    <t>03-Aug-2024</t>
  </si>
  <si>
    <t>03-Nov-2025</t>
  </si>
  <si>
    <t>9348748699</t>
  </si>
  <si>
    <t>SID951374377550</t>
  </si>
  <si>
    <t>Towel Business</t>
  </si>
  <si>
    <t>MANORAMA NAYAK</t>
  </si>
  <si>
    <t>08-Nov-2024</t>
  </si>
  <si>
    <t>02-Dec-2024</t>
  </si>
  <si>
    <t>9124442784</t>
  </si>
  <si>
    <t>Amarendra Malik/SF0059488</t>
  </si>
  <si>
    <t>As per Loan Card/Phone Pay Evidence borrower paid her pre-closure amount Rs-20650/- on Dt-14/07/2025 to BQM Sanjeet Malik but BQM Sanjeet Malik posted only Rs 4270/- on date 03-09-2025, &amp; Rs 4270/- on date 13-09-2025 and rest amount Rs 12110/- BQM Sanjeet Malik has not remitted at office.</t>
  </si>
  <si>
    <t>As per Borrower Statement/Phone Pay Evidence borrower paid her pre-closure amount Rs-24472/- on Dt-09/03/2025 to BQM Sanjeet Malik but BQM Sanjeet Malik posted only Rs 2240/- on date 09-03-2025, Rs 2240/- on date 09-04-2025, Rs 2240/- on date 09-05-2025, Rs 2240/- on date 09-06-2025, Rs 2240/- on date 09-07-2025, Rs 2240/- on date 09-08-2025, Rs 2240/- on date 09-09-2025, &amp; Rs 2240/- on date 09-10-2025 and rest amount Rs 6552/-  BQM Sanjeet Malik has not remitted at office.</t>
  </si>
  <si>
    <t>As per money receipt/Phone Pay Evidence borrower paid her pre-closure amount Rs-70114/- on Dt-02/04/2025 to BQM Sanjeet Malik but BQM Sanjeet Malik posted only Rs 4220/- on date 02-04-2025, Rs 4220/- on date 02-05-2025, Rs 4220/- on date 02-06-2025, Rs 4220/- on date 02-07-2025, Rs 4220/- on date 02-08-2025, Rs 4220/- on date 03-09-2025, Rs 4220/- on date 02-10-2025, &amp; Rs 4220/- on date 02-11-2025 and rest amount Rs 36354/-  BQM Sanjeet Malik has not remitted at office.</t>
  </si>
  <si>
    <t>Sanjeet Malik</t>
  </si>
  <si>
    <t>SF0054913</t>
  </si>
  <si>
    <t>BM</t>
  </si>
  <si>
    <t>BQM</t>
  </si>
  <si>
    <t>Pranaya Prasad Rout</t>
  </si>
  <si>
    <t>SF0093469</t>
  </si>
  <si>
    <t>Himanshu Maishal</t>
  </si>
  <si>
    <t>SF0069838</t>
  </si>
  <si>
    <t>No Action Taken</t>
  </si>
  <si>
    <t>CSS</t>
  </si>
  <si>
    <t>Biranchi Narayan Swain/SF0003954</t>
  </si>
  <si>
    <t>Krushna Chandra Sahoo/SF0083225</t>
  </si>
  <si>
    <t>Alok Kumar Maharana/SF0083414</t>
  </si>
  <si>
    <t>Absconding</t>
  </si>
  <si>
    <t>Completed-Report Submitted</t>
  </si>
  <si>
    <t>FN25-26-03016</t>
  </si>
  <si>
    <t>As per money receipt number- 30629/55 borrower paid her pre-closure amount Rs-35000/- on Dt-03/07/2025 to BQM Sanjeet Malik but BQM Sanjeet Malik posted only Rs 4270/- on date 02-08-2025, Rs 4270/- on date 03-09-2025, Rs 4270/- on date 02-10-2025, &amp; Rs 4270/- on date 02-11-2025 and rest amount Rs 17920/-  BQM Sanjeet Malik has not remitted at office.</t>
  </si>
  <si>
    <t>As per money receipt number 41877/60 borrower paid her pre-closure amount Rs-12997/- on Dt-15/10/2025 to BQM Sanjeet Malik but BQM Sanjeet Malik has not remitted at office.</t>
  </si>
  <si>
    <t>As per money receipt number 30629/64borrower paid her pre-closure amount Rs-38540/- on Dt-13/08/2025 to BQM Sanjeet Malik but BQM Sanjeet Malik posted only Rs 4270/- on date 03-09-2025, Rs 4270/- on date 02-10-2025, &amp; Rs 4270/- on date 02-11-2025 and rest amount Rs 25730/- BQM Sanjeet Malik has not remitted at office.</t>
  </si>
  <si>
    <t>As per money receipt number- 30629/77  Evidence borrower paid her pre-closure amount Rs-22332/- on Dt-02/09/2025 to BQM Sanjeet Malik but BQM Sanjeet Malik posted only Rs 2240/- on date 03-09-2025, Rs 2240/- on date 03-10-2025, &amp; Rs 2240/- on date 03-11-2025 and rest amount Rs 12110/- BQM Sanjeet Malik has not remitted at office.</t>
  </si>
  <si>
    <t>After caseload verfication total of Rs 224105 misappropriation of cash observed and Rs 96830/- FIMO recovery entry done. So net fraud is Rs 127275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</si>
</sst>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45986</v>
      </c>
      <c r="H5" s="107" t="s">
        <v>371</v>
      </c>
      <c r="I5" s="61">
        <v>45986</v>
      </c>
      <c r="J5" s="74" t="str">
        <f>IF('Physical Cash at Safe'!D28="Yes",'Physical Cash at Safe'!E28,IF('Borrower Wise Details'!D5&lt;&gt;"",'Borrower Wise Details'!D5,""))</f>
        <v>FN25-26-03016</v>
      </c>
      <c r="K5" s="81">
        <v>7</v>
      </c>
      <c r="L5" s="82">
        <v>70114</v>
      </c>
      <c r="M5" s="82">
        <v>0</v>
      </c>
      <c r="N5" s="82" t="s">
        <v>372</v>
      </c>
      <c r="O5" s="82" t="s">
        <v>373</v>
      </c>
      <c r="P5" s="82" t="s">
        <v>374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375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376</v>
      </c>
      <c r="Z5" s="61">
        <v>45986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224105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96830</v>
      </c>
      <c r="AE5" s="126">
        <f>IF(AND(AC5="", AD5=""), "", IF(AD5="", AC5, AC5 - IF(ISNUMBER(AD5), AD5, 0)))</f>
        <v>127275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45988</v>
      </c>
      <c r="AH5" s="70" t="s">
        <v>382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FN25-26-03016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224105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224105</v>
      </c>
      <c r="O5" s="69">
        <f>IF('Fraud Investigation Report'!AD5="", "", 'Fraud Investigation Report'!AD5)</f>
        <v>96830</v>
      </c>
      <c r="P5" s="126">
        <f>IF(AND(N5="", O5=""), "", IF(O5="", N5, N5 - IF(ISNUMBER(O5), O5, 0)))</f>
        <v>127275</v>
      </c>
      <c r="Q5" s="49"/>
      <c r="R5" s="84" t="s">
        <v>370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4" sqref="B1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45985</v>
      </c>
      <c r="C6" s="18">
        <v>45984</v>
      </c>
      <c r="D6" s="18">
        <v>45985</v>
      </c>
      <c r="E6" s="19">
        <v>0.4375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34</v>
      </c>
      <c r="C11" s="23">
        <f>B11*A11</f>
        <v>17000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17900</v>
      </c>
      <c r="D19" s="30" t="s">
        <v>76</v>
      </c>
      <c r="E19" s="31">
        <f>SUM(E10:E18)</f>
        <v>17900</v>
      </c>
    </row>
    <row r="20" spans="1:5" ht="30" customHeight="1" x14ac:dyDescent="0.3">
      <c r="A20" s="161" t="s">
        <v>97</v>
      </c>
      <c r="B20" s="162"/>
      <c r="C20" s="32">
        <v>17900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2" t="s">
        <v>251</v>
      </c>
      <c r="E33" s="133"/>
    </row>
    <row r="34" spans="1:5" ht="27.6" x14ac:dyDescent="0.3">
      <c r="A34" s="39" t="s">
        <v>220</v>
      </c>
      <c r="B34" s="38" t="s">
        <v>366</v>
      </c>
      <c r="C34" s="39" t="s">
        <v>221</v>
      </c>
      <c r="D34" s="134" t="s">
        <v>368</v>
      </c>
      <c r="E34" s="135"/>
    </row>
    <row r="35" spans="1:5" ht="27.6" x14ac:dyDescent="0.3">
      <c r="A35" s="39" t="s">
        <v>222</v>
      </c>
      <c r="B35" s="38" t="s">
        <v>367</v>
      </c>
      <c r="C35" s="39" t="s">
        <v>224</v>
      </c>
      <c r="D35" s="134" t="s">
        <v>369</v>
      </c>
      <c r="E35" s="135"/>
    </row>
    <row r="36" spans="1:5" ht="25.5" customHeight="1" x14ac:dyDescent="0.3">
      <c r="A36" s="39" t="s">
        <v>223</v>
      </c>
      <c r="B36" s="38" t="s">
        <v>364</v>
      </c>
      <c r="C36" s="39" t="s">
        <v>225</v>
      </c>
      <c r="D36" s="136" t="s">
        <v>365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4" zoomScale="80" zoomScaleNormal="90" workbookViewId="0">
      <selection activeCell="A13" sqref="A13"/>
    </sheetView>
  </sheetViews>
  <sheetFormatPr defaultColWidth="8.6640625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377</v>
      </c>
      <c r="E5" s="65">
        <v>45986</v>
      </c>
      <c r="F5" s="38" t="s">
        <v>362</v>
      </c>
      <c r="G5" s="49" t="s">
        <v>363</v>
      </c>
      <c r="H5" s="49" t="s">
        <v>365</v>
      </c>
      <c r="I5" s="120" t="s">
        <v>261</v>
      </c>
      <c r="J5" s="120" t="s">
        <v>264</v>
      </c>
      <c r="K5" s="120" t="s">
        <v>268</v>
      </c>
      <c r="L5" s="11">
        <v>353578309</v>
      </c>
      <c r="M5" s="65" t="s">
        <v>269</v>
      </c>
      <c r="N5" s="124">
        <v>80000</v>
      </c>
      <c r="O5" s="124">
        <v>4270</v>
      </c>
      <c r="P5" s="121" t="s">
        <v>140</v>
      </c>
      <c r="Q5" s="80">
        <v>45852</v>
      </c>
      <c r="R5" s="124">
        <v>20650</v>
      </c>
      <c r="S5" s="124">
        <v>8540</v>
      </c>
      <c r="T5" s="124">
        <v>0</v>
      </c>
      <c r="U5" s="125">
        <f t="shared" ref="U5" si="0">IF(AND(ISBLANK(R5),ISBLANK(S5),ISBLANK(T5)),"",R5-(S5+T5))</f>
        <v>12110</v>
      </c>
      <c r="V5" s="117" t="s">
        <v>202</v>
      </c>
      <c r="W5" s="122" t="s">
        <v>359</v>
      </c>
    </row>
    <row r="6" spans="1:23" ht="24.9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FN25-26-03016</v>
      </c>
      <c r="E6" s="65">
        <v>45986</v>
      </c>
      <c r="F6" s="38" t="str">
        <f>IF(J6&lt;&gt;"", $F$5, "")</f>
        <v>Sanjeet Malik</v>
      </c>
      <c r="G6" s="49" t="str">
        <f>IF(J6&lt;&gt;"", $G$5, "")</f>
        <v>SF0054913</v>
      </c>
      <c r="H6" s="49" t="str">
        <f>IF(J6&lt;&gt;"", $H$5, "")</f>
        <v>BQM</v>
      </c>
      <c r="I6" s="120" t="s">
        <v>283</v>
      </c>
      <c r="J6" s="120" t="s">
        <v>285</v>
      </c>
      <c r="K6" s="120" t="s">
        <v>287</v>
      </c>
      <c r="L6" s="11">
        <v>354923101</v>
      </c>
      <c r="M6" s="65" t="s">
        <v>288</v>
      </c>
      <c r="N6" s="124">
        <v>42000</v>
      </c>
      <c r="O6" s="124">
        <v>2240</v>
      </c>
      <c r="P6" s="121" t="s">
        <v>140</v>
      </c>
      <c r="Q6" s="80">
        <v>45725</v>
      </c>
      <c r="R6" s="124">
        <v>24472</v>
      </c>
      <c r="S6" s="124">
        <v>17920</v>
      </c>
      <c r="T6" s="124">
        <v>0</v>
      </c>
      <c r="U6" s="125">
        <f t="shared" ref="U6:U69" si="1">IF(AND(ISBLANK(R6),ISBLANK(S6),ISBLANK(T6)),"",R6-(S6+T6))</f>
        <v>6552</v>
      </c>
      <c r="V6" s="117" t="s">
        <v>202</v>
      </c>
      <c r="W6" s="122" t="s">
        <v>360</v>
      </c>
    </row>
    <row r="7" spans="1:23" ht="24.9" customHeight="1" x14ac:dyDescent="0.3">
      <c r="A7" s="64">
        <v>3</v>
      </c>
      <c r="B7" s="60" t="str">
        <f t="shared" ref="B7:B70" si="2">IF(J7&lt;&gt;"", $B$5, "")</f>
        <v>OR2916</v>
      </c>
      <c r="C7" s="119" t="str">
        <f t="shared" ref="C7:C70" si="3">IF(J7&lt;&gt;"", $C$5, "")</f>
        <v>Chandbali</v>
      </c>
      <c r="D7" s="41" t="str">
        <f t="shared" ref="D7:D70" si="4">IF(J7&lt;&gt;"", $D$5, "")</f>
        <v>FN25-26-03016</v>
      </c>
      <c r="E7" s="65">
        <v>45986</v>
      </c>
      <c r="F7" s="38" t="str">
        <f t="shared" ref="F7:F70" si="5">IF(J7&lt;&gt;"", $F$5, "")</f>
        <v>Sanjeet Malik</v>
      </c>
      <c r="G7" s="49" t="str">
        <f t="shared" ref="G7:G70" si="6">IF(J7&lt;&gt;"", $G$5, "")</f>
        <v>SF0054913</v>
      </c>
      <c r="H7" s="49" t="str">
        <f t="shared" ref="H7:H70" si="7">IF(J7&lt;&gt;"", $H$5, "")</f>
        <v>BQM</v>
      </c>
      <c r="I7" s="120" t="s">
        <v>300</v>
      </c>
      <c r="J7" s="120" t="s">
        <v>302</v>
      </c>
      <c r="K7" s="120" t="s">
        <v>304</v>
      </c>
      <c r="L7" s="11">
        <v>356170169</v>
      </c>
      <c r="M7" s="65" t="s">
        <v>305</v>
      </c>
      <c r="N7" s="124">
        <v>80000</v>
      </c>
      <c r="O7" s="124">
        <v>4270</v>
      </c>
      <c r="P7" s="121" t="s">
        <v>140</v>
      </c>
      <c r="Q7" s="80">
        <v>45841</v>
      </c>
      <c r="R7" s="124">
        <v>35000</v>
      </c>
      <c r="S7" s="124">
        <v>17080</v>
      </c>
      <c r="T7" s="124">
        <v>0</v>
      </c>
      <c r="U7" s="125">
        <f t="shared" si="1"/>
        <v>17920</v>
      </c>
      <c r="V7" s="117" t="s">
        <v>203</v>
      </c>
      <c r="W7" s="122" t="s">
        <v>378</v>
      </c>
    </row>
    <row r="8" spans="1:23" ht="24.9" customHeight="1" x14ac:dyDescent="0.3">
      <c r="A8" s="64">
        <v>4</v>
      </c>
      <c r="B8" s="60" t="str">
        <f t="shared" si="2"/>
        <v>OR2916</v>
      </c>
      <c r="C8" s="119" t="str">
        <f t="shared" si="3"/>
        <v>Chandbali</v>
      </c>
      <c r="D8" s="41" t="str">
        <f t="shared" si="4"/>
        <v>FN25-26-03016</v>
      </c>
      <c r="E8" s="65">
        <v>45986</v>
      </c>
      <c r="F8" s="38" t="str">
        <f t="shared" si="5"/>
        <v>Sanjeet Malik</v>
      </c>
      <c r="G8" s="49" t="str">
        <f t="shared" si="6"/>
        <v>SF0054913</v>
      </c>
      <c r="H8" s="49" t="str">
        <f t="shared" si="7"/>
        <v>BQM</v>
      </c>
      <c r="I8" s="120" t="s">
        <v>314</v>
      </c>
      <c r="J8" s="120" t="s">
        <v>316</v>
      </c>
      <c r="K8" s="120" t="s">
        <v>318</v>
      </c>
      <c r="L8" s="11">
        <v>356247061</v>
      </c>
      <c r="M8" s="65" t="s">
        <v>319</v>
      </c>
      <c r="N8" s="124">
        <v>42000</v>
      </c>
      <c r="O8" s="124">
        <v>2240</v>
      </c>
      <c r="P8" s="121" t="s">
        <v>140</v>
      </c>
      <c r="Q8" s="80">
        <v>45945</v>
      </c>
      <c r="R8" s="124">
        <v>12997</v>
      </c>
      <c r="S8" s="124">
        <v>0</v>
      </c>
      <c r="T8" s="124">
        <v>0</v>
      </c>
      <c r="U8" s="125">
        <f t="shared" si="1"/>
        <v>12997</v>
      </c>
      <c r="V8" s="117" t="s">
        <v>203</v>
      </c>
      <c r="W8" s="122" t="s">
        <v>379</v>
      </c>
    </row>
    <row r="9" spans="1:23" ht="24.9" customHeight="1" x14ac:dyDescent="0.3">
      <c r="A9" s="64">
        <v>5</v>
      </c>
      <c r="B9" s="60" t="str">
        <f t="shared" si="2"/>
        <v>OR2916</v>
      </c>
      <c r="C9" s="119" t="str">
        <f t="shared" si="3"/>
        <v>Chandbali</v>
      </c>
      <c r="D9" s="41" t="str">
        <f t="shared" si="4"/>
        <v>FN25-26-03016</v>
      </c>
      <c r="E9" s="65">
        <v>45986</v>
      </c>
      <c r="F9" s="38" t="str">
        <f t="shared" si="5"/>
        <v>Sanjeet Malik</v>
      </c>
      <c r="G9" s="49" t="str">
        <f t="shared" si="6"/>
        <v>SF0054913</v>
      </c>
      <c r="H9" s="49" t="str">
        <f t="shared" si="7"/>
        <v>BQM</v>
      </c>
      <c r="I9" s="120" t="s">
        <v>300</v>
      </c>
      <c r="J9" s="120" t="s">
        <v>327</v>
      </c>
      <c r="K9" s="120" t="s">
        <v>329</v>
      </c>
      <c r="L9" s="11">
        <v>357236172</v>
      </c>
      <c r="M9" s="65" t="s">
        <v>330</v>
      </c>
      <c r="N9" s="124">
        <v>80000</v>
      </c>
      <c r="O9" s="124">
        <v>4270</v>
      </c>
      <c r="P9" s="121" t="s">
        <v>140</v>
      </c>
      <c r="Q9" s="80">
        <v>45882</v>
      </c>
      <c r="R9" s="124">
        <v>38540</v>
      </c>
      <c r="S9" s="124">
        <v>12810</v>
      </c>
      <c r="T9" s="124">
        <v>0</v>
      </c>
      <c r="U9" s="125">
        <f t="shared" si="1"/>
        <v>25730</v>
      </c>
      <c r="V9" s="117" t="s">
        <v>203</v>
      </c>
      <c r="W9" s="122" t="s">
        <v>380</v>
      </c>
    </row>
    <row r="10" spans="1:23" ht="24.9" customHeight="1" x14ac:dyDescent="0.3">
      <c r="A10" s="64">
        <v>6</v>
      </c>
      <c r="B10" s="60" t="str">
        <f t="shared" si="2"/>
        <v>OR2916</v>
      </c>
      <c r="C10" s="119" t="str">
        <f t="shared" si="3"/>
        <v>Chandbali</v>
      </c>
      <c r="D10" s="41" t="str">
        <f t="shared" si="4"/>
        <v>FN25-26-03016</v>
      </c>
      <c r="E10" s="65">
        <v>45986</v>
      </c>
      <c r="F10" s="38" t="str">
        <f t="shared" si="5"/>
        <v>Sanjeet Malik</v>
      </c>
      <c r="G10" s="49" t="str">
        <f t="shared" si="6"/>
        <v>SF0054913</v>
      </c>
      <c r="H10" s="49" t="str">
        <f t="shared" si="7"/>
        <v>BQM</v>
      </c>
      <c r="I10" s="120" t="s">
        <v>339</v>
      </c>
      <c r="J10" s="120" t="s">
        <v>341</v>
      </c>
      <c r="K10" s="120" t="s">
        <v>343</v>
      </c>
      <c r="L10" s="11">
        <v>357511001</v>
      </c>
      <c r="M10" s="65" t="s">
        <v>344</v>
      </c>
      <c r="N10" s="124">
        <v>42000</v>
      </c>
      <c r="O10" s="124">
        <v>2240</v>
      </c>
      <c r="P10" s="121" t="s">
        <v>140</v>
      </c>
      <c r="Q10" s="80">
        <v>45902</v>
      </c>
      <c r="R10" s="124">
        <v>22332</v>
      </c>
      <c r="S10" s="124">
        <v>6720</v>
      </c>
      <c r="T10" s="124">
        <v>0</v>
      </c>
      <c r="U10" s="125">
        <f t="shared" si="1"/>
        <v>15612</v>
      </c>
      <c r="V10" s="117" t="s">
        <v>203</v>
      </c>
      <c r="W10" s="122" t="s">
        <v>381</v>
      </c>
    </row>
    <row r="11" spans="1:23" ht="24.9" customHeight="1" x14ac:dyDescent="0.3">
      <c r="A11" s="64">
        <v>7</v>
      </c>
      <c r="B11" s="60" t="str">
        <f t="shared" si="2"/>
        <v>OR2916</v>
      </c>
      <c r="C11" s="119" t="str">
        <f t="shared" si="3"/>
        <v>Chandbali</v>
      </c>
      <c r="D11" s="41" t="str">
        <f t="shared" si="4"/>
        <v>FN25-26-03016</v>
      </c>
      <c r="E11" s="65">
        <v>45986</v>
      </c>
      <c r="F11" s="38" t="str">
        <f t="shared" si="5"/>
        <v>Sanjeet Malik</v>
      </c>
      <c r="G11" s="49" t="str">
        <f t="shared" si="6"/>
        <v>SF0054913</v>
      </c>
      <c r="H11" s="49" t="str">
        <f t="shared" si="7"/>
        <v>BQM</v>
      </c>
      <c r="I11" s="120" t="s">
        <v>300</v>
      </c>
      <c r="J11" s="120" t="s">
        <v>352</v>
      </c>
      <c r="K11" s="120" t="s">
        <v>354</v>
      </c>
      <c r="L11" s="11">
        <v>358446406</v>
      </c>
      <c r="M11" s="65" t="s">
        <v>355</v>
      </c>
      <c r="N11" s="124">
        <v>80000</v>
      </c>
      <c r="O11" s="124">
        <v>4220</v>
      </c>
      <c r="P11" s="121" t="s">
        <v>140</v>
      </c>
      <c r="Q11" s="80">
        <v>45749</v>
      </c>
      <c r="R11" s="124">
        <v>70114</v>
      </c>
      <c r="S11" s="124">
        <v>33760</v>
      </c>
      <c r="T11" s="124">
        <v>0</v>
      </c>
      <c r="U11" s="125">
        <f t="shared" si="1"/>
        <v>36354</v>
      </c>
      <c r="V11" s="117" t="s">
        <v>202</v>
      </c>
      <c r="W11" s="122" t="s">
        <v>361</v>
      </c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C1" zoomScale="80" zoomScaleNormal="80" workbookViewId="0">
      <selection activeCell="BN11" sqref="BN11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30">
        <v>45984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53180</v>
      </c>
      <c r="J5" s="38" t="s">
        <v>258</v>
      </c>
      <c r="K5" s="84">
        <v>53180</v>
      </c>
      <c r="L5" s="84" t="s">
        <v>259</v>
      </c>
      <c r="M5" s="38" t="s">
        <v>260</v>
      </c>
      <c r="N5" s="84">
        <v>87290</v>
      </c>
      <c r="O5" s="84" t="s">
        <v>261</v>
      </c>
      <c r="P5" s="84">
        <v>122518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353578309</v>
      </c>
      <c r="Z5" s="38" t="s">
        <v>268</v>
      </c>
      <c r="AA5" s="108" t="s">
        <v>269</v>
      </c>
      <c r="AB5" s="84">
        <v>80000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4270</v>
      </c>
      <c r="AK5" s="84">
        <v>4270</v>
      </c>
      <c r="AL5" s="108" t="s">
        <v>276</v>
      </c>
      <c r="AM5" s="84">
        <v>67368.25</v>
      </c>
      <c r="AN5" s="112">
        <v>22301.75</v>
      </c>
      <c r="AO5" s="112">
        <v>89670</v>
      </c>
      <c r="AP5" s="112">
        <v>12631.75</v>
      </c>
      <c r="AQ5" s="112">
        <v>542.25</v>
      </c>
      <c r="AR5" s="112">
        <v>13174</v>
      </c>
      <c r="AS5" s="112">
        <v>12631.75</v>
      </c>
      <c r="AT5" s="112">
        <v>542.25</v>
      </c>
      <c r="AU5" s="112">
        <v>13174</v>
      </c>
      <c r="AV5" s="84">
        <v>24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264</v>
      </c>
      <c r="BG5" s="84" t="s">
        <v>279</v>
      </c>
      <c r="BH5" s="114" t="s">
        <v>358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20650</v>
      </c>
      <c r="BQ5" s="117" t="s">
        <v>208</v>
      </c>
      <c r="BR5" s="118" t="s">
        <v>359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51785</v>
      </c>
      <c r="J6" s="38" t="s">
        <v>280</v>
      </c>
      <c r="K6" s="84">
        <v>51785</v>
      </c>
      <c r="L6" s="84" t="s">
        <v>281</v>
      </c>
      <c r="M6" s="38" t="s">
        <v>282</v>
      </c>
      <c r="N6" s="84">
        <v>356210</v>
      </c>
      <c r="O6" s="84" t="s">
        <v>283</v>
      </c>
      <c r="P6" s="84">
        <v>508149</v>
      </c>
      <c r="Q6" s="38" t="s">
        <v>284</v>
      </c>
      <c r="R6" s="38" t="s">
        <v>263</v>
      </c>
      <c r="S6" s="84" t="s">
        <v>285</v>
      </c>
      <c r="T6" s="84" t="s">
        <v>285</v>
      </c>
      <c r="U6" s="84" t="s">
        <v>265</v>
      </c>
      <c r="V6" s="84" t="s">
        <v>266</v>
      </c>
      <c r="W6" s="84">
        <v>0</v>
      </c>
      <c r="X6" s="38" t="s">
        <v>286</v>
      </c>
      <c r="Y6" s="84">
        <v>354923101</v>
      </c>
      <c r="Z6" s="38" t="s">
        <v>287</v>
      </c>
      <c r="AA6" s="108" t="s">
        <v>288</v>
      </c>
      <c r="AB6" s="84">
        <v>42000</v>
      </c>
      <c r="AC6" s="108" t="s">
        <v>289</v>
      </c>
      <c r="AD6" s="84">
        <v>24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2240</v>
      </c>
      <c r="AK6" s="84">
        <v>2240</v>
      </c>
      <c r="AL6" s="108" t="s">
        <v>295</v>
      </c>
      <c r="AM6" s="84">
        <v>32996</v>
      </c>
      <c r="AN6" s="112">
        <v>11804</v>
      </c>
      <c r="AO6" s="112">
        <v>44800</v>
      </c>
      <c r="AP6" s="112">
        <v>9004</v>
      </c>
      <c r="AQ6" s="112">
        <v>496</v>
      </c>
      <c r="AR6" s="112">
        <v>9500</v>
      </c>
      <c r="AS6" s="112">
        <v>2048.8200000000002</v>
      </c>
      <c r="AT6" s="112">
        <v>191.18</v>
      </c>
      <c r="AU6" s="112">
        <v>2240</v>
      </c>
      <c r="AV6" s="84">
        <v>21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285</v>
      </c>
      <c r="BG6" s="84" t="s">
        <v>296</v>
      </c>
      <c r="BH6" s="114" t="s">
        <v>358</v>
      </c>
      <c r="BI6" s="38" t="s">
        <v>110</v>
      </c>
      <c r="BJ6" s="85">
        <v>45986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24472</v>
      </c>
      <c r="BQ6" s="117" t="s">
        <v>202</v>
      </c>
      <c r="BR6" s="118" t="s">
        <v>360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247</v>
      </c>
      <c r="D7" s="38" t="s">
        <v>254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52028</v>
      </c>
      <c r="J7" s="38" t="s">
        <v>297</v>
      </c>
      <c r="K7" s="84">
        <v>52028</v>
      </c>
      <c r="L7" s="84" t="s">
        <v>298</v>
      </c>
      <c r="M7" s="38" t="s">
        <v>299</v>
      </c>
      <c r="N7" s="84">
        <v>90101</v>
      </c>
      <c r="O7" s="84" t="s">
        <v>300</v>
      </c>
      <c r="P7" s="84">
        <v>126095</v>
      </c>
      <c r="Q7" s="38" t="s">
        <v>301</v>
      </c>
      <c r="R7" s="38" t="s">
        <v>263</v>
      </c>
      <c r="S7" s="84" t="s">
        <v>302</v>
      </c>
      <c r="T7" s="84" t="s">
        <v>302</v>
      </c>
      <c r="U7" s="84" t="s">
        <v>265</v>
      </c>
      <c r="V7" s="84" t="s">
        <v>266</v>
      </c>
      <c r="W7" s="84">
        <v>0</v>
      </c>
      <c r="X7" s="38" t="s">
        <v>303</v>
      </c>
      <c r="Y7" s="84">
        <v>356170169</v>
      </c>
      <c r="Z7" s="38" t="s">
        <v>304</v>
      </c>
      <c r="AA7" s="108" t="s">
        <v>305</v>
      </c>
      <c r="AB7" s="84">
        <v>80000</v>
      </c>
      <c r="AC7" s="108" t="s">
        <v>306</v>
      </c>
      <c r="AD7" s="84">
        <v>24</v>
      </c>
      <c r="AE7" s="84" t="s">
        <v>307</v>
      </c>
      <c r="AF7" s="84" t="s">
        <v>308</v>
      </c>
      <c r="AG7" s="108" t="s">
        <v>309</v>
      </c>
      <c r="AH7" s="84" t="s">
        <v>274</v>
      </c>
      <c r="AI7" s="108" t="s">
        <v>310</v>
      </c>
      <c r="AJ7" s="84">
        <v>4270</v>
      </c>
      <c r="AK7" s="84">
        <v>4270</v>
      </c>
      <c r="AL7" s="108" t="s">
        <v>311</v>
      </c>
      <c r="AM7" s="84">
        <v>59491.42</v>
      </c>
      <c r="AN7" s="112">
        <v>21638.58</v>
      </c>
      <c r="AO7" s="112">
        <v>81130</v>
      </c>
      <c r="AP7" s="112">
        <v>20508.580000000002</v>
      </c>
      <c r="AQ7" s="112">
        <v>1312.42</v>
      </c>
      <c r="AR7" s="112">
        <v>21821</v>
      </c>
      <c r="AS7" s="112">
        <v>0</v>
      </c>
      <c r="AT7" s="112">
        <v>0</v>
      </c>
      <c r="AU7" s="112">
        <v>0</v>
      </c>
      <c r="AV7" s="84">
        <v>19</v>
      </c>
      <c r="AW7" s="84"/>
      <c r="AX7" s="84"/>
      <c r="AY7" s="108"/>
      <c r="AZ7" s="84"/>
      <c r="BA7" s="84"/>
      <c r="BB7" s="84" t="s">
        <v>277</v>
      </c>
      <c r="BC7" s="84" t="s">
        <v>278</v>
      </c>
      <c r="BD7" s="108"/>
      <c r="BE7" s="84">
        <v>0</v>
      </c>
      <c r="BF7" s="38" t="s">
        <v>302</v>
      </c>
      <c r="BG7" s="84" t="s">
        <v>312</v>
      </c>
      <c r="BH7" s="114" t="s">
        <v>358</v>
      </c>
      <c r="BI7" s="38" t="s">
        <v>110</v>
      </c>
      <c r="BJ7" s="85">
        <v>45986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35000</v>
      </c>
      <c r="BQ7" s="117" t="s">
        <v>203</v>
      </c>
      <c r="BR7" s="118" t="s">
        <v>378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247</v>
      </c>
      <c r="D8" s="38" t="s">
        <v>254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51879</v>
      </c>
      <c r="J8" s="38" t="s">
        <v>313</v>
      </c>
      <c r="K8" s="84">
        <v>51879</v>
      </c>
      <c r="L8" s="84" t="s">
        <v>281</v>
      </c>
      <c r="M8" s="38" t="s">
        <v>282</v>
      </c>
      <c r="N8" s="84">
        <v>85915</v>
      </c>
      <c r="O8" s="84" t="s">
        <v>314</v>
      </c>
      <c r="P8" s="84">
        <v>545731</v>
      </c>
      <c r="Q8" s="38" t="s">
        <v>315</v>
      </c>
      <c r="R8" s="38" t="s">
        <v>263</v>
      </c>
      <c r="S8" s="84" t="s">
        <v>316</v>
      </c>
      <c r="T8" s="84" t="s">
        <v>316</v>
      </c>
      <c r="U8" s="84" t="s">
        <v>317</v>
      </c>
      <c r="V8" s="84" t="s">
        <v>266</v>
      </c>
      <c r="W8" s="84">
        <v>0</v>
      </c>
      <c r="X8" s="38" t="s">
        <v>286</v>
      </c>
      <c r="Y8" s="84">
        <v>356247061</v>
      </c>
      <c r="Z8" s="38" t="s">
        <v>318</v>
      </c>
      <c r="AA8" s="108" t="s">
        <v>319</v>
      </c>
      <c r="AB8" s="84">
        <v>42000</v>
      </c>
      <c r="AC8" s="108" t="s">
        <v>289</v>
      </c>
      <c r="AD8" s="84">
        <v>24</v>
      </c>
      <c r="AE8" s="84" t="s">
        <v>320</v>
      </c>
      <c r="AF8" s="84" t="s">
        <v>321</v>
      </c>
      <c r="AG8" s="108" t="s">
        <v>322</v>
      </c>
      <c r="AH8" s="84" t="s">
        <v>323</v>
      </c>
      <c r="AI8" s="108" t="s">
        <v>324</v>
      </c>
      <c r="AJ8" s="84">
        <v>2240</v>
      </c>
      <c r="AK8" s="84">
        <v>2240</v>
      </c>
      <c r="AL8" s="108" t="s">
        <v>295</v>
      </c>
      <c r="AM8" s="84">
        <v>29060.47</v>
      </c>
      <c r="AN8" s="112">
        <v>11259.53</v>
      </c>
      <c r="AO8" s="112">
        <v>40320</v>
      </c>
      <c r="AP8" s="112">
        <v>12939.53</v>
      </c>
      <c r="AQ8" s="112">
        <v>986.47</v>
      </c>
      <c r="AR8" s="112">
        <v>13926</v>
      </c>
      <c r="AS8" s="112">
        <v>1965.26</v>
      </c>
      <c r="AT8" s="112">
        <v>274.74</v>
      </c>
      <c r="AU8" s="112">
        <v>2240</v>
      </c>
      <c r="AV8" s="84">
        <v>19</v>
      </c>
      <c r="AW8" s="84"/>
      <c r="AX8" s="84"/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316</v>
      </c>
      <c r="BG8" s="84" t="s">
        <v>325</v>
      </c>
      <c r="BH8" s="114" t="s">
        <v>358</v>
      </c>
      <c r="BI8" s="38" t="s">
        <v>110</v>
      </c>
      <c r="BJ8" s="85">
        <v>45986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12997</v>
      </c>
      <c r="BQ8" s="117" t="s">
        <v>203</v>
      </c>
      <c r="BR8" s="118" t="s">
        <v>379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247</v>
      </c>
      <c r="D9" s="38" t="s">
        <v>254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52028</v>
      </c>
      <c r="J9" s="38" t="s">
        <v>297</v>
      </c>
      <c r="K9" s="84">
        <v>52028</v>
      </c>
      <c r="L9" s="84" t="s">
        <v>298</v>
      </c>
      <c r="M9" s="38" t="s">
        <v>299</v>
      </c>
      <c r="N9" s="84">
        <v>90101</v>
      </c>
      <c r="O9" s="84" t="s">
        <v>300</v>
      </c>
      <c r="P9" s="84">
        <v>130128</v>
      </c>
      <c r="Q9" s="38" t="s">
        <v>326</v>
      </c>
      <c r="R9" s="38" t="s">
        <v>263</v>
      </c>
      <c r="S9" s="84" t="s">
        <v>327</v>
      </c>
      <c r="T9" s="84" t="s">
        <v>327</v>
      </c>
      <c r="U9" s="84" t="s">
        <v>265</v>
      </c>
      <c r="V9" s="84" t="s">
        <v>266</v>
      </c>
      <c r="W9" s="84">
        <v>0</v>
      </c>
      <c r="X9" s="38" t="s">
        <v>328</v>
      </c>
      <c r="Y9" s="84">
        <v>357236172</v>
      </c>
      <c r="Z9" s="38" t="s">
        <v>329</v>
      </c>
      <c r="AA9" s="108" t="s">
        <v>330</v>
      </c>
      <c r="AB9" s="84">
        <v>80000</v>
      </c>
      <c r="AC9" s="108" t="s">
        <v>306</v>
      </c>
      <c r="AD9" s="84">
        <v>24</v>
      </c>
      <c r="AE9" s="84" t="s">
        <v>331</v>
      </c>
      <c r="AF9" s="84" t="s">
        <v>332</v>
      </c>
      <c r="AG9" s="108" t="s">
        <v>333</v>
      </c>
      <c r="AH9" s="84" t="s">
        <v>274</v>
      </c>
      <c r="AI9" s="108" t="s">
        <v>334</v>
      </c>
      <c r="AJ9" s="84">
        <v>4270</v>
      </c>
      <c r="AK9" s="84">
        <v>4270</v>
      </c>
      <c r="AL9" s="108" t="s">
        <v>311</v>
      </c>
      <c r="AM9" s="84">
        <v>52578.19</v>
      </c>
      <c r="AN9" s="112">
        <v>20011.810000000001</v>
      </c>
      <c r="AO9" s="112">
        <v>72590</v>
      </c>
      <c r="AP9" s="112">
        <v>27421.81</v>
      </c>
      <c r="AQ9" s="112">
        <v>2310.19</v>
      </c>
      <c r="AR9" s="112">
        <v>29732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327</v>
      </c>
      <c r="BG9" s="84" t="s">
        <v>335</v>
      </c>
      <c r="BH9" s="114" t="s">
        <v>358</v>
      </c>
      <c r="BI9" s="38" t="s">
        <v>110</v>
      </c>
      <c r="BJ9" s="85">
        <v>45986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38540</v>
      </c>
      <c r="BQ9" s="117" t="s">
        <v>203</v>
      </c>
      <c r="BR9" s="118" t="s">
        <v>380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247</v>
      </c>
      <c r="D10" s="38" t="s">
        <v>254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52867</v>
      </c>
      <c r="J10" s="38" t="s">
        <v>336</v>
      </c>
      <c r="K10" s="84">
        <v>52867</v>
      </c>
      <c r="L10" s="84" t="s">
        <v>337</v>
      </c>
      <c r="M10" s="38" t="s">
        <v>338</v>
      </c>
      <c r="N10" s="84">
        <v>86771</v>
      </c>
      <c r="O10" s="84" t="s">
        <v>339</v>
      </c>
      <c r="P10" s="84">
        <v>121923</v>
      </c>
      <c r="Q10" s="38" t="s">
        <v>340</v>
      </c>
      <c r="R10" s="38" t="s">
        <v>263</v>
      </c>
      <c r="S10" s="84" t="s">
        <v>341</v>
      </c>
      <c r="T10" s="84" t="s">
        <v>341</v>
      </c>
      <c r="U10" s="84" t="s">
        <v>342</v>
      </c>
      <c r="V10" s="84" t="s">
        <v>266</v>
      </c>
      <c r="W10" s="84">
        <v>0</v>
      </c>
      <c r="X10" s="38" t="s">
        <v>286</v>
      </c>
      <c r="Y10" s="84">
        <v>357511001</v>
      </c>
      <c r="Z10" s="38" t="s">
        <v>343</v>
      </c>
      <c r="AA10" s="108" t="s">
        <v>344</v>
      </c>
      <c r="AB10" s="84">
        <v>42000</v>
      </c>
      <c r="AC10" s="108" t="s">
        <v>345</v>
      </c>
      <c r="AD10" s="84">
        <v>24</v>
      </c>
      <c r="AE10" s="84" t="s">
        <v>346</v>
      </c>
      <c r="AF10" s="84" t="s">
        <v>347</v>
      </c>
      <c r="AG10" s="108" t="s">
        <v>348</v>
      </c>
      <c r="AH10" s="84" t="s">
        <v>323</v>
      </c>
      <c r="AI10" s="108" t="s">
        <v>349</v>
      </c>
      <c r="AJ10" s="84">
        <v>2240</v>
      </c>
      <c r="AK10" s="84">
        <v>2240</v>
      </c>
      <c r="AL10" s="108" t="s">
        <v>350</v>
      </c>
      <c r="AM10" s="84">
        <v>25571.29</v>
      </c>
      <c r="AN10" s="112">
        <v>10268.709999999999</v>
      </c>
      <c r="AO10" s="112">
        <v>35840</v>
      </c>
      <c r="AP10" s="112">
        <v>16428.71</v>
      </c>
      <c r="AQ10" s="112">
        <v>1574.29</v>
      </c>
      <c r="AR10" s="112">
        <v>18003</v>
      </c>
      <c r="AS10" s="112">
        <v>0</v>
      </c>
      <c r="AT10" s="112">
        <v>0</v>
      </c>
      <c r="AU10" s="112">
        <v>0</v>
      </c>
      <c r="AV10" s="84">
        <v>16</v>
      </c>
      <c r="AW10" s="84"/>
      <c r="AX10" s="84"/>
      <c r="AY10" s="108"/>
      <c r="AZ10" s="84"/>
      <c r="BA10" s="84"/>
      <c r="BB10" s="84" t="s">
        <v>277</v>
      </c>
      <c r="BC10" s="84" t="s">
        <v>278</v>
      </c>
      <c r="BD10" s="108"/>
      <c r="BE10" s="84">
        <v>0</v>
      </c>
      <c r="BF10" s="38" t="s">
        <v>341</v>
      </c>
      <c r="BG10" s="84" t="s">
        <v>351</v>
      </c>
      <c r="BH10" s="114" t="s">
        <v>358</v>
      </c>
      <c r="BI10" s="38" t="s">
        <v>110</v>
      </c>
      <c r="BJ10" s="85">
        <v>45986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22332</v>
      </c>
      <c r="BQ10" s="117" t="s">
        <v>203</v>
      </c>
      <c r="BR10" s="118" t="s">
        <v>381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247</v>
      </c>
      <c r="D11" s="38" t="s">
        <v>254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52028</v>
      </c>
      <c r="J11" s="38" t="s">
        <v>297</v>
      </c>
      <c r="K11" s="84">
        <v>52028</v>
      </c>
      <c r="L11" s="84" t="s">
        <v>298</v>
      </c>
      <c r="M11" s="38" t="s">
        <v>299</v>
      </c>
      <c r="N11" s="84">
        <v>90101</v>
      </c>
      <c r="O11" s="84" t="s">
        <v>300</v>
      </c>
      <c r="P11" s="84">
        <v>126095</v>
      </c>
      <c r="Q11" s="38" t="s">
        <v>301</v>
      </c>
      <c r="R11" s="38" t="s">
        <v>263</v>
      </c>
      <c r="S11" s="84" t="s">
        <v>352</v>
      </c>
      <c r="T11" s="84" t="s">
        <v>352</v>
      </c>
      <c r="U11" s="84" t="s">
        <v>265</v>
      </c>
      <c r="V11" s="84" t="s">
        <v>266</v>
      </c>
      <c r="W11" s="84">
        <v>0</v>
      </c>
      <c r="X11" s="38" t="s">
        <v>353</v>
      </c>
      <c r="Y11" s="84">
        <v>358446406</v>
      </c>
      <c r="Z11" s="38" t="s">
        <v>354</v>
      </c>
      <c r="AA11" s="108" t="s">
        <v>355</v>
      </c>
      <c r="AB11" s="84">
        <v>80000</v>
      </c>
      <c r="AC11" s="108" t="s">
        <v>306</v>
      </c>
      <c r="AD11" s="84">
        <v>24</v>
      </c>
      <c r="AE11" s="84" t="s">
        <v>331</v>
      </c>
      <c r="AF11" s="84" t="s">
        <v>308</v>
      </c>
      <c r="AG11" s="108" t="s">
        <v>309</v>
      </c>
      <c r="AH11" s="84" t="s">
        <v>274</v>
      </c>
      <c r="AI11" s="108" t="s">
        <v>356</v>
      </c>
      <c r="AJ11" s="84">
        <v>4220</v>
      </c>
      <c r="AK11" s="84">
        <v>4220</v>
      </c>
      <c r="AL11" s="108" t="s">
        <v>311</v>
      </c>
      <c r="AM11" s="84">
        <v>35731.910000000003</v>
      </c>
      <c r="AN11" s="112">
        <v>14908.09</v>
      </c>
      <c r="AO11" s="112">
        <v>50640</v>
      </c>
      <c r="AP11" s="112">
        <v>44268.09</v>
      </c>
      <c r="AQ11" s="112">
        <v>5821.91</v>
      </c>
      <c r="AR11" s="112">
        <v>50090</v>
      </c>
      <c r="AS11" s="112">
        <v>0</v>
      </c>
      <c r="AT11" s="112">
        <v>0</v>
      </c>
      <c r="AU11" s="112">
        <v>0</v>
      </c>
      <c r="AV11" s="84">
        <v>12</v>
      </c>
      <c r="AW11" s="84"/>
      <c r="AX11" s="84"/>
      <c r="AY11" s="108"/>
      <c r="AZ11" s="84"/>
      <c r="BA11" s="84"/>
      <c r="BB11" s="84" t="s">
        <v>277</v>
      </c>
      <c r="BC11" s="84" t="s">
        <v>278</v>
      </c>
      <c r="BD11" s="108"/>
      <c r="BE11" s="84">
        <v>0</v>
      </c>
      <c r="BF11" s="38" t="s">
        <v>352</v>
      </c>
      <c r="BG11" s="84" t="s">
        <v>357</v>
      </c>
      <c r="BH11" s="114" t="s">
        <v>358</v>
      </c>
      <c r="BI11" s="38" t="s">
        <v>110</v>
      </c>
      <c r="BJ11" s="85">
        <v>45986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70114</v>
      </c>
      <c r="BQ11" s="117" t="s">
        <v>208</v>
      </c>
      <c r="BR11" s="118" t="s">
        <v>361</v>
      </c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2025-11-27T09:47:25Z</dcterms:modified>
</cp:coreProperties>
</file>