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020 Emp ID issue\"/>
    </mc:Choice>
  </mc:AlternateContent>
  <xr:revisionPtr revIDLastSave="0" documentId="13_ncr:1_{173FD97E-8B64-4BDB-81D2-452F89CE4B5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<sst xmlns="http://schemas.openxmlformats.org/spreadsheetml/2006/main" count="350" uniqueCount="299">
  <si>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</si>
  <si>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</si>
  <si>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</si>
  <si>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</si>
  <si>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</si>
  <si>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</si>
  <si>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</si>
  <si>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</si>
  <si>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</si>
  <si>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</si>
  <si>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</si>
  <si>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</si>
  <si>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</si>
  <si>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</si>
  <si>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</si>
  <si>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</si>
  <si>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</si>
  <si>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</si>
  <si>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</si>
  <si>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</si>
  <si>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</si>
  <si>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</si>
  <si>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</si>
  <si>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</si>
  <si>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</si>
  <si>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</si>
  <si>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</si>
  <si>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</si>
  <si>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</si>
  <si>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</si>
  <si>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</si>
  <si>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</si>
  <si>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</si>
  <si>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</si>
  <si>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</si>
  <si>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</si>
  <si>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</si>
  <si>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</si>
  <si>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</si>
  <si>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</si>
  <si>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</si>
  <si>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</si>
  <si>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</si>
  <si>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</si>
  <si>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</si>
  <si>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</si>
  <si>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</si>
  <si>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</si>
  <si>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</si>
  <si>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</si>
  <si>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</si>
  <si>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</si>
  <si>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</si>
  <si>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</si>
  <si>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</si>
  <si>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</si>
  <si>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</si>
  <si>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</si>
  <si>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</si>
  <si>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</si>
  <si>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</si>
  <si>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</si>
  <si>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</si>
  <si>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</si>
  <si>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</si>
  <si>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</si>
  <si>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</si>
  <si>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</si>
  <si>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</si>
  <si>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</si>
  <si>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</si>
  <si>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</si>
  <si>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</si>
  <si>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</si>
  <si>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</si>
  <si>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</si>
  <si>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</si>
  <si>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</si>
  <si>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</si>
  <si>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</si>
  <si>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</si>
  <si>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</si>
  <si>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</si>
  <si>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</si>
  <si>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</si>
  <si>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</si>
  <si>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</si>
  <si>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</si>
  <si>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</si>
  <si>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</si>
  <si>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</si>
  <si>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</si>
  <si>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</si>
  <si>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</si>
  <si>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</si>
  <si>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</si>
  <si>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</si>
  <si>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</si>
  <si>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</si>
  <si>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</si>
  <si>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</si>
  <si>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</si>
  <si>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</si>
  <si>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</si>
  <si>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</si>
  <si>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</si>
  <si>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</si>
  <si>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</si>
  <si>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</si>
  <si>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</si>
  <si>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</si>
  <si>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</si>
  <si>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</si>
  <si>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</si>
  <si>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</si>
  <si>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</si>
  <si>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</si>
  <si>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</si>
  <si>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</si>
  <si>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</si>
  <si>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</si>
  <si>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</si>
  <si>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</si>
  <si>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</si>
  <si>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</si>
  <si>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</si>
  <si>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</si>
  <si>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</si>
  <si>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</si>
  <si>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</si>
  <si>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</si>
  <si>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</si>
  <si>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</si>
  <si>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</si>
  <si>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</si>
  <si>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</si>
  <si>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</si>
  <si>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</si>
  <si>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</si>
  <si>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</si>
  <si>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</si>
  <si>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</si>
  <si>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</si>
  <si>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</si>
  <si>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</si>
  <si>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</si>
  <si>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</si>
  <si>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</si>
  <si>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</si>
  <si>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</si>
  <si>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</si>
  <si>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</si>
  <si>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</si>
  <si>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</si>
  <si>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</si>
  <si>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</si>
  <si>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</si>
  <si>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</si>
  <si>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</si>
  <si>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</si>
  <si>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</si>
  <si>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</si>
  <si>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</si>
  <si>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</si>
  <si>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</si>
  <si>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</si>
  <si>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</si>
  <si>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</si>
  <si>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</si>
  <si>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</si>
  <si>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</si>
  <si>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</si>
  <si>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</si>
  <si>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</si>
  <si>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</si>
  <si>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</si>
  <si>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</si>
  <si>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</si>
  <si>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</si>
  <si>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</si>
  <si>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</si>
  <si>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</si>
  <si>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</si>
  <si>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</si>
  <si>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</si>
  <si>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</si>
  <si>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</si>
  <si>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</si>
  <si>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</si>
  <si>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</si>
  <si>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</si>
  <si>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</si>
  <si>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</si>
  <si>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</si>
  <si>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</si>
  <si>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</si>
  <si>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</si>
  <si>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</si>
  <si>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</si>
  <si>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</si>
  <si>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</si>
  <si>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</si>
  <si>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</si>
  <si>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</si>
  <si>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</si>
  <si>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</si>
  <si>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</si>
  <si>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</si>
  <si>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</si>
  <si>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</si>
  <si>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</si>
  <si>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</si>
  <si>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</si>
  <si>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</si>
  <si>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</si>
  <si>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</si>
  <si>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</si>
  <si>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</si>
  <si>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</si>
  <si>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</si>
  <si>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</si>
  <si>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</si>
  <si>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</si>
  <si>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</si>
  <si>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</si>
  <si>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</si>
  <si>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</si>
  <si>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</si>
  <si>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</si>
  <si>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</si>
  <si>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</si>
  <si>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</si>
  <si>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</si>
  <si>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</si>
  <si>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</si>
  <si>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</si>
  <si>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</si>
  <si>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</si>
  <si>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</si>
  <si>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</si>
  <si>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</si>
  <si>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</si>
  <si>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</si>
  <si>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</si>
  <si>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</si>
  <si>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:11-Nov-2025</t>
  </si>
  <si>
    <t>Reporting Time : Tuesday, November 11, 2025 1:51 PM</t>
  </si>
  <si>
    <t>North</t>
  </si>
  <si>
    <t>Bihar-2</t>
  </si>
  <si>
    <t>Gaya</t>
  </si>
  <si>
    <t>Rajgir</t>
  </si>
  <si>
    <t>Ashthawan</t>
  </si>
  <si>
    <t>BH3564</t>
  </si>
  <si>
    <t>babhan bigha</t>
  </si>
  <si>
    <t>SF0089364</t>
  </si>
  <si>
    <t>Sachin Kumar</t>
  </si>
  <si>
    <t>495370 C3</t>
  </si>
  <si>
    <t>495370 C3 Babanbigha 21</t>
  </si>
  <si>
    <t>Chetana</t>
  </si>
  <si>
    <t>SSF3150112</t>
  </si>
  <si>
    <t>ST</t>
  </si>
  <si>
    <t>HINDU</t>
  </si>
  <si>
    <t>Animal Husbandry &amp; Poultry</t>
  </si>
  <si>
    <t>LILA DEVI</t>
  </si>
  <si>
    <t>31-Dec-2022</t>
  </si>
  <si>
    <t>Tue</t>
  </si>
  <si>
    <t>1</t>
  </si>
  <si>
    <t>2.87 Yrs</t>
  </si>
  <si>
    <t>31 Dec 2022</t>
  </si>
  <si>
    <t>&gt; 2 to 4 Years</t>
  </si>
  <si>
    <t>05-Feb-2023</t>
  </si>
  <si>
    <t>10-Jan-2025</t>
  </si>
  <si>
    <t>Open</t>
  </si>
  <si>
    <t>30-Jun-2025</t>
  </si>
  <si>
    <t>9910281864</t>
  </si>
  <si>
    <t>Diwakar Nandan Upadhaya/SF0077482</t>
  </si>
  <si>
    <t>Munna Kumar Yadav/SF0036048 Collected Emi from borrower on date 05-09-2024 but not posted in fimo.</t>
  </si>
  <si>
    <t>Munna Kumar Yadav</t>
  </si>
  <si>
    <t>Branch Manager</t>
  </si>
  <si>
    <t>Dual Staff</t>
  </si>
  <si>
    <t>Available &amp; Updated</t>
  </si>
  <si>
    <t>G-1</t>
  </si>
  <si>
    <t>G-2</t>
  </si>
  <si>
    <t>Subhash Chandra Bose</t>
  </si>
  <si>
    <t>Hareram Sharma</t>
  </si>
  <si>
    <t>SF0050671</t>
  </si>
  <si>
    <t>SF0096449</t>
  </si>
  <si>
    <t>Credit Assistant</t>
  </si>
  <si>
    <t>FIR Not Filled</t>
  </si>
  <si>
    <t>CSS</t>
  </si>
  <si>
    <t>Dileep Kumar Sharma/SF0081511</t>
  </si>
  <si>
    <t>Santosh Swankar/S0032531</t>
  </si>
  <si>
    <t>Ravi Kumar Ranjan/SF0072744</t>
  </si>
  <si>
    <t>Saket Nath Thakur/SF0062081</t>
  </si>
  <si>
    <t>Absconding</t>
  </si>
  <si>
    <t>Completed-Report Submitted</t>
  </si>
  <si>
    <t>Borrower complain to CSS that she paid EMI but showing OD,After verification it is identify that,Munna Kumar Yadav/SF0036048 Collected Emi from borrower on date 05-09-2024 but not posted in fimo.</t>
  </si>
  <si>
    <t>FN25-26-03020</t>
  </si>
  <si>
    <t>sf0036048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</si>
</sst>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FFFFFF"/>
      <name val="Segoe U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17" applyFont="1" applyBorder="1" applyAlignment="1" applyProtection="1">
      <alignment horizontal="center" vertical="center" wrapText="1"/>
      <protection locked="0"/>
    </xf>
    <xf numFmtId="14" fontId="6" fillId="0" borderId="1" xfId="0" applyNumberFormat="1" applyFont="1" applyBorder="1" applyAlignment="1" applyProtection="1">
      <alignment horizontal="left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45964</v>
      </c>
      <c r="H5" s="107" t="s">
        <v>289</v>
      </c>
      <c r="I5" s="61">
        <v>45966</v>
      </c>
      <c r="J5" s="74" t="str">
        <f>IF('Physical Cash at Safe'!D28="Yes",'Physical Cash at Safe'!E28,IF('Borrower Wise Details'!D5&lt;&gt;"",'Borrower Wise Details'!D5,""))</f>
        <v>FN25-26-03020</v>
      </c>
      <c r="K5" s="81">
        <v>1</v>
      </c>
      <c r="L5" s="82">
        <v>0</v>
      </c>
      <c r="M5" s="82">
        <v>0</v>
      </c>
      <c r="N5" s="82" t="s">
        <v>290</v>
      </c>
      <c r="O5" s="82" t="s">
        <v>291</v>
      </c>
      <c r="P5" s="82" t="s">
        <v>292</v>
      </c>
      <c r="Q5" s="82" t="s">
        <v>293</v>
      </c>
      <c r="R5" s="75" t="str">
        <f>IF('Physical Cash at Safe'!$D$28="Yes", 'Physical Cash at Safe'!$A$28, IF('Borrower Wise Details'!F5&lt;&gt;"", 'Borrower Wise Details'!F5, ""))</f>
        <v>Munna Kumar Yadav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sf0036048</v>
      </c>
      <c r="U5" s="77" t="s">
        <v>294</v>
      </c>
      <c r="V5" s="61">
        <v>45856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295</v>
      </c>
      <c r="Z5" s="61">
        <v>45973</v>
      </c>
      <c r="AA5" s="61">
        <v>45973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2400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45975</v>
      </c>
      <c r="AH5" s="70" t="s">
        <v>296</v>
      </c>
    </row>
    <row r="6" spans="1:34" ht="30" customHeight="1" x14ac:dyDescent="0.3"/>
  </sheetData>
  <sheetProtection algorithmName="SHA-512" hashValue="wgNPmstwt06C8TonzKa3Snr9QJoUpppkloB016TbfS2z1IfjW8ah6ezIztrdslCB5qkUenjB4aHmsv7MjfgkOQ==" saltValue="qvtQN4F07TwvblBxM35Grw==" spinCount="100000" sheet="1" formatColumns="0"/>
  <autoFilter ref="A4:AH4" xr:uid="{6447815C-5695-4810-8A2C-5B6E268F4F7F}"/>
  <phoneticPr fontId="14" type="noConversion"/>
  <dataValidations disablePrompts="1"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Munna Kumar Yadav</v>
      </c>
      <c r="E5" s="68" t="str">
        <f>IF(OR('Fraud Investigation Report'!T5="", 'Fraud Investigation Report'!T5=0), "", 'Fraud Investigation Report'!T5)</f>
        <v>sf0036048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FN25-26-03020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2400</v>
      </c>
      <c r="Q5" s="49"/>
      <c r="R5" s="84" t="s">
        <v>288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36" sqref="C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251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45973</v>
      </c>
      <c r="C6" s="18">
        <v>45972</v>
      </c>
      <c r="D6" s="18">
        <v>45973</v>
      </c>
      <c r="E6" s="19">
        <v>0.29166666666666669</v>
      </c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29</v>
      </c>
      <c r="C11" s="23">
        <f>B11*A11</f>
        <v>14500</v>
      </c>
      <c r="D11" s="25">
        <v>29</v>
      </c>
      <c r="E11" s="23">
        <f t="shared" ref="E11:E17" si="0">D11*A11</f>
        <v>14500</v>
      </c>
    </row>
    <row r="12" spans="1:5" ht="14.4" x14ac:dyDescent="0.3">
      <c r="A12" s="24">
        <v>200</v>
      </c>
      <c r="B12" s="25">
        <v>15</v>
      </c>
      <c r="C12" s="23">
        <f>B12*A12</f>
        <v>3000</v>
      </c>
      <c r="D12" s="25">
        <v>15</v>
      </c>
      <c r="E12" s="23">
        <f t="shared" si="0"/>
        <v>3000</v>
      </c>
    </row>
    <row r="13" spans="1:5" ht="14.4" x14ac:dyDescent="0.3">
      <c r="A13" s="24">
        <v>100</v>
      </c>
      <c r="B13" s="25">
        <v>1</v>
      </c>
      <c r="C13" s="23">
        <f t="shared" ref="C13:C17" si="1">B13*A13</f>
        <v>100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2</v>
      </c>
      <c r="C18" s="23">
        <f>B18</f>
        <v>2</v>
      </c>
      <c r="D18" s="27">
        <v>2</v>
      </c>
      <c r="E18" s="28">
        <f>D18</f>
        <v>2</v>
      </c>
    </row>
    <row r="19" spans="1:5" ht="14.4" x14ac:dyDescent="0.3">
      <c r="A19" s="29"/>
      <c r="B19" s="30" t="s">
        <v>76</v>
      </c>
      <c r="C19" s="31">
        <f>SUM(C10:C18)</f>
        <v>17632</v>
      </c>
      <c r="D19" s="30" t="s">
        <v>76</v>
      </c>
      <c r="E19" s="31">
        <f>SUM(E10:E18)</f>
        <v>17632</v>
      </c>
    </row>
    <row r="20" spans="1:5" ht="30" customHeight="1" x14ac:dyDescent="0.3">
      <c r="A20" s="145" t="s">
        <v>97</v>
      </c>
      <c r="B20" s="146"/>
      <c r="C20" s="32">
        <v>17632</v>
      </c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189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57" t="s">
        <v>216</v>
      </c>
      <c r="E29" s="158"/>
    </row>
    <row r="30" spans="1:5" ht="40.049999999999997" customHeight="1" x14ac:dyDescent="0.3">
      <c r="A30" s="127"/>
      <c r="B30" s="127"/>
      <c r="C30" s="128">
        <f>A30-B30</f>
        <v>0</v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 t="s">
        <v>279</v>
      </c>
      <c r="C32" s="37" t="s">
        <v>82</v>
      </c>
      <c r="D32" s="155" t="s">
        <v>280</v>
      </c>
      <c r="E32" s="156"/>
    </row>
    <row r="33" spans="1:5" ht="18" customHeight="1" x14ac:dyDescent="0.3">
      <c r="A33" s="37" t="s">
        <v>83</v>
      </c>
      <c r="B33" s="106" t="s">
        <v>281</v>
      </c>
      <c r="C33" s="39" t="s">
        <v>84</v>
      </c>
      <c r="D33" s="149" t="s">
        <v>282</v>
      </c>
      <c r="E33" s="150"/>
    </row>
    <row r="34" spans="1:5" ht="27.6" x14ac:dyDescent="0.3">
      <c r="A34" s="39" t="s">
        <v>218</v>
      </c>
      <c r="B34" s="38" t="s">
        <v>283</v>
      </c>
      <c r="C34" s="39" t="s">
        <v>219</v>
      </c>
      <c r="D34" s="151" t="s">
        <v>284</v>
      </c>
      <c r="E34" s="152"/>
    </row>
    <row r="35" spans="1:5" ht="27.6" x14ac:dyDescent="0.3">
      <c r="A35" s="39" t="s">
        <v>220</v>
      </c>
      <c r="B35" s="38" t="s">
        <v>285</v>
      </c>
      <c r="C35" s="39" t="s">
        <v>222</v>
      </c>
      <c r="D35" s="151" t="s">
        <v>286</v>
      </c>
      <c r="E35" s="152"/>
    </row>
    <row r="36" spans="1:5" ht="25.5" customHeight="1" x14ac:dyDescent="0.3">
      <c r="A36" s="39" t="s">
        <v>221</v>
      </c>
      <c r="B36" s="38" t="s">
        <v>278</v>
      </c>
      <c r="C36" s="39" t="s">
        <v>223</v>
      </c>
      <c r="D36" s="153" t="s">
        <v>287</v>
      </c>
      <c r="E36" s="153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G5" sqref="G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297</v>
      </c>
      <c r="E5" s="65">
        <v>45986</v>
      </c>
      <c r="F5" s="130" t="s">
        <v>277</v>
      </c>
      <c r="G5" s="49" t="s">
        <v>298</v>
      </c>
      <c r="H5" s="49" t="s">
        <v>278</v>
      </c>
      <c r="I5" s="120" t="s">
        <v>256</v>
      </c>
      <c r="J5" s="120" t="s">
        <v>259</v>
      </c>
      <c r="K5" s="120" t="s">
        <v>263</v>
      </c>
      <c r="L5" s="11">
        <v>350112973</v>
      </c>
      <c r="M5" s="65" t="s">
        <v>264</v>
      </c>
      <c r="N5" s="124">
        <v>44040</v>
      </c>
      <c r="O5" s="124">
        <v>2400</v>
      </c>
      <c r="P5" s="121" t="s">
        <v>139</v>
      </c>
      <c r="Q5" s="80">
        <v>45540</v>
      </c>
      <c r="R5" s="124">
        <v>2400</v>
      </c>
      <c r="S5" s="124">
        <v>0</v>
      </c>
      <c r="T5" s="124">
        <v>0</v>
      </c>
      <c r="U5" s="125">
        <f t="shared" ref="U5" si="0">IF(AND(ISBLANK(R5),ISBLANK(S5),ISBLANK(T5)),"",R5-(S5+T5))</f>
        <v>2400</v>
      </c>
      <c r="V5" s="117" t="s">
        <v>201</v>
      </c>
      <c r="W5" s="122" t="s">
        <v>276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129">
        <v>131087</v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r+xD0U7Jx84mE7Lhisfk/KvblvS13F2F7J+p2uMtdl/wqxozk8W0laoFJnEjdeXN/wsXilHLq4HAfPUgbKqyNg==" saltValue="UtZMEC2i2lRcvvNqcoiTt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D1" zoomScale="80" zoomScaleNormal="80" workbookViewId="0">
      <selection activeCell="BJ5" sqref="BJ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251</v>
      </c>
      <c r="I5" s="84">
        <v>225196</v>
      </c>
      <c r="J5" s="38" t="s">
        <v>253</v>
      </c>
      <c r="K5" s="84">
        <v>225196</v>
      </c>
      <c r="L5" s="84" t="s">
        <v>254</v>
      </c>
      <c r="M5" s="38" t="s">
        <v>255</v>
      </c>
      <c r="N5" s="84">
        <v>351693</v>
      </c>
      <c r="O5" s="84" t="s">
        <v>256</v>
      </c>
      <c r="P5" s="84">
        <v>551291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541</v>
      </c>
      <c r="X5" s="38" t="s">
        <v>262</v>
      </c>
      <c r="Y5" s="84">
        <v>350112973</v>
      </c>
      <c r="Z5" s="38" t="s">
        <v>263</v>
      </c>
      <c r="AA5" s="108" t="s">
        <v>264</v>
      </c>
      <c r="AB5" s="84">
        <v>44040</v>
      </c>
      <c r="AC5" s="108" t="s">
        <v>265</v>
      </c>
      <c r="AD5" s="84">
        <v>24</v>
      </c>
      <c r="AE5" s="84" t="s">
        <v>266</v>
      </c>
      <c r="AF5" s="84" t="s">
        <v>267</v>
      </c>
      <c r="AG5" s="108" t="s">
        <v>268</v>
      </c>
      <c r="AH5" s="84" t="s">
        <v>269</v>
      </c>
      <c r="AI5" s="108" t="s">
        <v>270</v>
      </c>
      <c r="AJ5" s="84">
        <v>1591</v>
      </c>
      <c r="AK5" s="84">
        <v>2400</v>
      </c>
      <c r="AL5" s="108" t="s">
        <v>271</v>
      </c>
      <c r="AM5" s="84">
        <v>41689.9</v>
      </c>
      <c r="AN5" s="112">
        <v>12701.1</v>
      </c>
      <c r="AO5" s="112">
        <v>54391</v>
      </c>
      <c r="AP5" s="112">
        <v>2350.1</v>
      </c>
      <c r="AQ5" s="112">
        <v>49.9</v>
      </c>
      <c r="AR5" s="112">
        <v>2400</v>
      </c>
      <c r="AS5" s="112">
        <v>2350.1</v>
      </c>
      <c r="AT5" s="112">
        <v>49.9</v>
      </c>
      <c r="AU5" s="112">
        <v>2400</v>
      </c>
      <c r="AV5" s="84">
        <v>34</v>
      </c>
      <c r="AW5" s="84"/>
      <c r="AX5" s="84"/>
      <c r="AY5" s="108"/>
      <c r="AZ5" s="84"/>
      <c r="BA5" s="84"/>
      <c r="BB5" s="84" t="s">
        <v>272</v>
      </c>
      <c r="BC5" s="84"/>
      <c r="BD5" s="108" t="s">
        <v>273</v>
      </c>
      <c r="BE5" s="84">
        <v>44040</v>
      </c>
      <c r="BF5" s="38" t="s">
        <v>259</v>
      </c>
      <c r="BG5" s="84" t="s">
        <v>274</v>
      </c>
      <c r="BH5" s="114" t="s">
        <v>275</v>
      </c>
      <c r="BI5" s="38" t="s">
        <v>110</v>
      </c>
      <c r="BJ5" s="85">
        <v>45986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2400</v>
      </c>
      <c r="BQ5" s="117" t="s">
        <v>201</v>
      </c>
      <c r="BR5" s="118" t="s">
        <v>276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2025-12-02T07:30:34Z</dcterms:modified>
</cp:coreProperties>
</file>