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44\"/>
    </mc:Choice>
  </mc:AlternateContent>
  <xr:revisionPtr revIDLastSave="0" documentId="13_ncr:1_{F4CB5454-B599-4F91-9E48-078AE4D038C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<sst xmlns="http://schemas.openxmlformats.org/spreadsheetml/2006/main" count="349" uniqueCount="298">
  <si>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</si>
  <si>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</si>
  <si>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</si>
  <si>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</si>
  <si>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</si>
  <si>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</si>
  <si>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</si>
  <si>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</si>
  <si>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</si>
  <si>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</si>
  <si>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</si>
  <si>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</si>
  <si>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</si>
  <si>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</si>
  <si>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</si>
  <si>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</si>
  <si>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</si>
  <si>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</si>
  <si>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</si>
  <si>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</si>
  <si>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</si>
  <si>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</si>
  <si>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</si>
  <si>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</si>
  <si>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</si>
  <si>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</si>
  <si>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</si>
  <si>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</si>
  <si>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</si>
  <si>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</si>
  <si>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</si>
  <si>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</si>
  <si>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</si>
  <si>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</si>
  <si>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</si>
  <si>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</si>
  <si>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</si>
  <si>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</si>
  <si>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</si>
  <si>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</si>
  <si>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</si>
  <si>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</si>
  <si>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</si>
  <si>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</si>
  <si>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</si>
  <si>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</si>
  <si>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</si>
  <si>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</si>
  <si>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</si>
  <si>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</si>
  <si>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</si>
  <si>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</si>
  <si>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</si>
  <si>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</si>
  <si>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</si>
  <si>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</si>
  <si>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</si>
  <si>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</si>
  <si>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</si>
  <si>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</si>
  <si>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</si>
  <si>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</si>
  <si>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</si>
  <si>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</si>
  <si>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</si>
  <si>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</si>
  <si>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</si>
  <si>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</si>
  <si>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</si>
  <si>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</si>
  <si>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</si>
  <si>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</si>
  <si>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</si>
  <si>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</si>
  <si>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</si>
  <si>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</si>
  <si>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</si>
  <si>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</si>
  <si>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</si>
  <si>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</si>
  <si>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</si>
  <si>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</si>
  <si>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</si>
  <si>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</si>
  <si>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</si>
  <si>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</si>
  <si>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</si>
  <si>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</si>
  <si>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</si>
  <si>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</si>
  <si>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</si>
  <si>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</si>
  <si>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</si>
  <si>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</si>
  <si>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</si>
  <si>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</si>
  <si>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</si>
  <si>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</si>
  <si>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</si>
  <si>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</si>
  <si>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</si>
  <si>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</si>
  <si>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</si>
  <si>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</si>
  <si>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</si>
  <si>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</si>
  <si>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</si>
  <si>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</si>
  <si>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</si>
  <si>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</si>
  <si>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</si>
  <si>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</si>
  <si>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</si>
  <si>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</si>
  <si>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</si>
  <si>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</si>
  <si>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</si>
  <si>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</si>
  <si>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</si>
  <si>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</si>
  <si>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</si>
  <si>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</si>
  <si>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</si>
  <si>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</si>
  <si>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</si>
  <si>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</si>
  <si>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</si>
  <si>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</si>
  <si>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</si>
  <si>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</si>
  <si>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</si>
  <si>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</si>
  <si>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</si>
  <si>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</si>
  <si>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</si>
  <si>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</si>
  <si>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</si>
  <si>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</si>
  <si>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</si>
  <si>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</si>
  <si>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</si>
  <si>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</si>
  <si>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</si>
  <si>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</si>
  <si>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</si>
  <si>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</si>
  <si>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</si>
  <si>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</si>
  <si>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</si>
  <si>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</si>
  <si>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</si>
  <si>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</si>
  <si>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</si>
  <si>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</si>
  <si>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</si>
  <si>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</si>
  <si>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</si>
  <si>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</si>
  <si>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</si>
  <si>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</si>
  <si>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</si>
  <si>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</si>
  <si>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</si>
  <si>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</si>
  <si>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</si>
  <si>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</si>
  <si>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</si>
  <si>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</si>
  <si>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</si>
  <si>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</si>
  <si>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</si>
  <si>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</si>
  <si>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</si>
  <si>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</si>
  <si>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</si>
  <si>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</si>
  <si>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</si>
  <si>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</si>
  <si>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</si>
  <si>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</si>
  <si>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</si>
  <si>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</si>
  <si>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</si>
  <si>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</si>
  <si>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</si>
  <si>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</si>
  <si>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</si>
  <si>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</si>
  <si>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</si>
  <si>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</si>
  <si>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</si>
  <si>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</si>
  <si>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</si>
  <si>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</si>
  <si>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</si>
  <si>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</si>
  <si>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</si>
  <si>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</si>
  <si>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</si>
  <si>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</si>
  <si>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</si>
  <si>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</si>
  <si>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</si>
  <si>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</si>
  <si>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</si>
  <si>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</si>
  <si>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</si>
  <si>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</si>
  <si>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</si>
  <si>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</si>
  <si>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</si>
  <si>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</si>
  <si>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</si>
  <si>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</si>
  <si>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</si>
  <si>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</si>
  <si>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</si>
  <si>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</si>
  <si>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</si>
  <si>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</si>
  <si>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</si>
  <si>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</si>
  <si>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</si>
  <si>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</si>
  <si>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</si>
  <si>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</si>
  <si>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</si>
  <si>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</si>
  <si>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</si>
  <si>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</si>
  <si>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</si>
  <si>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</si>
  <si>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</si>
  <si>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</si>
  <si>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</si>
  <si>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</si>
  <si>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</si>
  <si>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</si>
  <si>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</si>
  <si>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</si>
  <si>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</si>
  <si>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</si>
  <si>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</si>
  <si>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</si>
  <si>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</si>
  <si>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:13-Nov-2025</t>
  </si>
  <si>
    <t>Reporting Time : Friday, November 14, 2025 2:33 PM</t>
  </si>
  <si>
    <t>North</t>
  </si>
  <si>
    <t>Bihar-2</t>
  </si>
  <si>
    <t>Gaya</t>
  </si>
  <si>
    <t>Rajauli</t>
  </si>
  <si>
    <t>Guraru</t>
  </si>
  <si>
    <t>BH3657</t>
  </si>
  <si>
    <t>Delha</t>
  </si>
  <si>
    <t>SF0089361</t>
  </si>
  <si>
    <t>Shiv Kumar</t>
  </si>
  <si>
    <t>Chetana Weekly</t>
  </si>
  <si>
    <t>HINDU</t>
  </si>
  <si>
    <t>Animal Husbandry &amp; Poultry</t>
  </si>
  <si>
    <t>&lt;= 2 Years</t>
  </si>
  <si>
    <t>Open</t>
  </si>
  <si>
    <t>Diwakar Nandan Upadhaya/SF0077482</t>
  </si>
  <si>
    <t>Nitish Kumar</t>
  </si>
  <si>
    <t>SF0092473</t>
  </si>
  <si>
    <t>Credit Assistant</t>
  </si>
  <si>
    <t>CSS</t>
  </si>
  <si>
    <t>Brajesh Mishra/SF0092991</t>
  </si>
  <si>
    <t>Brijesh Kumar Thakur/SF0072797</t>
  </si>
  <si>
    <t>Ravi Kumar Ranjan/SF0072744</t>
  </si>
  <si>
    <t>Saket Nath Thakur/SF0062091</t>
  </si>
  <si>
    <t>Completed-Report Submitted</t>
  </si>
  <si>
    <t>Absconding</t>
  </si>
  <si>
    <t>Fatehpur</t>
  </si>
  <si>
    <t>Bihar</t>
  </si>
  <si>
    <t>Dual Staff</t>
  </si>
  <si>
    <t>Available &amp; Updated</t>
  </si>
  <si>
    <t>G-1</t>
  </si>
  <si>
    <t>Ganesh Kumar</t>
  </si>
  <si>
    <t>SF0042739</t>
  </si>
  <si>
    <t>Branch Manager</t>
  </si>
  <si>
    <t>G-2</t>
  </si>
  <si>
    <t>SF0080376</t>
  </si>
  <si>
    <t>FIR Not Filled</t>
  </si>
  <si>
    <t xml:space="preserve">1.Nitish Kumar/SF0092473 Preclosed Collected on 26-06-2025  but posted only  710*20-14200 and  Rs.9835/- not posted Fimo. </t>
  </si>
  <si>
    <t>ramsagar C1</t>
  </si>
  <si>
    <t>ramsagar C1 G1</t>
  </si>
  <si>
    <t>SSF6458560</t>
  </si>
  <si>
    <t>GENERAL</t>
  </si>
  <si>
    <t>ANITA GUPTA</t>
  </si>
  <si>
    <t>07-Sep-2024</t>
  </si>
  <si>
    <t>THU</t>
  </si>
  <si>
    <t>GL-1</t>
  </si>
  <si>
    <t>1.22 Yrs</t>
  </si>
  <si>
    <t>07 Sep 2024</t>
  </si>
  <si>
    <t>19-Sep-2024</t>
  </si>
  <si>
    <t>23-Oct-2025</t>
  </si>
  <si>
    <t>9135536167</t>
  </si>
  <si>
    <t>FN25-26-03044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</si>
</sst>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BH3657</v>
      </c>
      <c r="D5" s="63" t="str">
        <f>IF('Physical Cash at Safe'!D28="Yes", 'Physical Cash at Safe'!A4, 'Borrower Wise Details'!C5)</f>
        <v>Delha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45965</v>
      </c>
      <c r="H5" s="107" t="s">
        <v>265</v>
      </c>
      <c r="I5" s="61">
        <v>45987</v>
      </c>
      <c r="J5" s="74" t="str">
        <f>IF('Physical Cash at Safe'!D28="Yes",'Physical Cash at Safe'!E28,IF('Borrower Wise Details'!D5&lt;&gt;"",'Borrower Wise Details'!D5,""))</f>
        <v>FN25-26-03044</v>
      </c>
      <c r="K5" s="81">
        <v>1</v>
      </c>
      <c r="L5" s="82">
        <v>24035</v>
      </c>
      <c r="M5" s="82">
        <v>0</v>
      </c>
      <c r="N5" s="82" t="s">
        <v>266</v>
      </c>
      <c r="O5" s="82" t="s">
        <v>267</v>
      </c>
      <c r="P5" s="82" t="s">
        <v>268</v>
      </c>
      <c r="Q5" s="82" t="s">
        <v>269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SF0092473</v>
      </c>
      <c r="U5" s="77" t="s">
        <v>271</v>
      </c>
      <c r="V5" s="61">
        <v>45955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270</v>
      </c>
      <c r="Z5" s="61">
        <v>45987</v>
      </c>
      <c r="AA5" s="61">
        <v>45987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24035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14200</v>
      </c>
      <c r="AE5" s="126">
        <f>IF(AND(AC5="", AD5=""), "", IF(AD5="", AC5, AC5 - IF(ISNUMBER(AD5), AD5, 0)))</f>
        <v>9835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45987</v>
      </c>
      <c r="AH5" s="70" t="s">
        <v>283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BH3657</v>
      </c>
      <c r="C5" s="50" t="str">
        <f>IF('Fraud Investigation Report'!D5="", "", 'Fraud Investigation Report'!D5)</f>
        <v>Delha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>SF0092473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FN25-26-03044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24035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24035</v>
      </c>
      <c r="O5" s="69">
        <f>IF('Fraud Investigation Report'!AD5="", "", 'Fraud Investigation Report'!AD5)</f>
        <v>14200</v>
      </c>
      <c r="P5" s="126">
        <f>IF(AND(N5="", O5=""), "", IF(O5="", N5, N5 - IF(ISNUMBER(O5), O5, 0)))</f>
        <v>9835</v>
      </c>
      <c r="Q5" s="49"/>
      <c r="R5" s="84" t="s">
        <v>282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3" sqref="C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272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273</v>
      </c>
      <c r="B6" s="18">
        <v>45975</v>
      </c>
      <c r="C6" s="18">
        <v>45974</v>
      </c>
      <c r="D6" s="18">
        <v>45975</v>
      </c>
      <c r="E6" s="19">
        <v>0.61111111111111116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72</v>
      </c>
      <c r="C11" s="23">
        <f>B11*A11</f>
        <v>36000</v>
      </c>
      <c r="D11" s="25">
        <v>72</v>
      </c>
      <c r="E11" s="23">
        <f t="shared" ref="E11:E17" si="0">D11*A11</f>
        <v>36000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38202</v>
      </c>
      <c r="D19" s="30" t="s">
        <v>76</v>
      </c>
      <c r="E19" s="31">
        <f>SUM(E10:E18)</f>
        <v>38202</v>
      </c>
    </row>
    <row r="20" spans="1:5" ht="30" customHeight="1" x14ac:dyDescent="0.3">
      <c r="A20" s="144" t="s">
        <v>97</v>
      </c>
      <c r="B20" s="145"/>
      <c r="C20" s="32">
        <v>38202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>
        <v>38406</v>
      </c>
      <c r="D21" s="33" t="s">
        <v>89</v>
      </c>
      <c r="E21" s="34">
        <v>38406</v>
      </c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274</v>
      </c>
      <c r="C32" s="37" t="s">
        <v>82</v>
      </c>
      <c r="D32" s="154" t="s">
        <v>275</v>
      </c>
      <c r="E32" s="155"/>
    </row>
    <row r="33" spans="1:5" ht="18" customHeight="1" x14ac:dyDescent="0.3">
      <c r="A33" s="37" t="s">
        <v>83</v>
      </c>
      <c r="B33" s="106" t="s">
        <v>276</v>
      </c>
      <c r="C33" s="39" t="s">
        <v>84</v>
      </c>
      <c r="D33" s="148" t="s">
        <v>280</v>
      </c>
      <c r="E33" s="149"/>
    </row>
    <row r="34" spans="1:5" ht="27.6" x14ac:dyDescent="0.3">
      <c r="A34" s="39" t="s">
        <v>218</v>
      </c>
      <c r="B34" s="38" t="s">
        <v>277</v>
      </c>
      <c r="C34" s="39" t="s">
        <v>219</v>
      </c>
      <c r="D34" s="150" t="s">
        <v>255</v>
      </c>
      <c r="E34" s="151"/>
    </row>
    <row r="35" spans="1:5" ht="27.6" x14ac:dyDescent="0.3">
      <c r="A35" s="39" t="s">
        <v>220</v>
      </c>
      <c r="B35" s="38" t="s">
        <v>278</v>
      </c>
      <c r="C35" s="39" t="s">
        <v>222</v>
      </c>
      <c r="D35" s="150" t="s">
        <v>281</v>
      </c>
      <c r="E35" s="151"/>
    </row>
    <row r="36" spans="1:5" ht="25.5" customHeight="1" x14ac:dyDescent="0.3">
      <c r="A36" s="39" t="s">
        <v>221</v>
      </c>
      <c r="B36" s="38" t="s">
        <v>279</v>
      </c>
      <c r="C36" s="39" t="s">
        <v>223</v>
      </c>
      <c r="D36" s="152" t="s">
        <v>264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BH3657</v>
      </c>
      <c r="C5" s="119" t="str">
        <f>IF('Loan Outstanding Report'!$H$5="", "", 'Loan Outstanding Report'!$H$5)</f>
        <v>Delha</v>
      </c>
      <c r="D5" s="41" t="s">
        <v>297</v>
      </c>
      <c r="E5" s="65">
        <v>45987</v>
      </c>
      <c r="F5" s="38" t="s">
        <v>262</v>
      </c>
      <c r="G5" s="49" t="s">
        <v>263</v>
      </c>
      <c r="H5" s="49" t="s">
        <v>264</v>
      </c>
      <c r="I5" s="120" t="s">
        <v>284</v>
      </c>
      <c r="J5" s="120" t="s">
        <v>286</v>
      </c>
      <c r="K5" s="120" t="s">
        <v>288</v>
      </c>
      <c r="L5" s="11">
        <v>358058640</v>
      </c>
      <c r="M5" s="65" t="s">
        <v>289</v>
      </c>
      <c r="N5" s="124">
        <v>45000</v>
      </c>
      <c r="O5" s="124">
        <v>710</v>
      </c>
      <c r="P5" s="121" t="s">
        <v>140</v>
      </c>
      <c r="Q5" s="80">
        <v>45824</v>
      </c>
      <c r="R5" s="124">
        <v>24035</v>
      </c>
      <c r="S5" s="124">
        <v>14200</v>
      </c>
      <c r="T5" s="124">
        <v>0</v>
      </c>
      <c r="U5" s="125">
        <f t="shared" ref="U5" si="0">IF(AND(ISBLANK(R5),ISBLANK(S5),ISBLANK(T5)),"",R5-(S5+T5))</f>
        <v>9835</v>
      </c>
      <c r="V5" s="117" t="s">
        <v>203</v>
      </c>
      <c r="W5" s="122" t="s">
        <v>283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4" zoomScaleNormal="10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204029</v>
      </c>
      <c r="J5" s="38" t="s">
        <v>249</v>
      </c>
      <c r="K5" s="84">
        <v>204029</v>
      </c>
      <c r="L5" s="84" t="s">
        <v>254</v>
      </c>
      <c r="M5" s="38" t="s">
        <v>255</v>
      </c>
      <c r="N5" s="84">
        <v>482696</v>
      </c>
      <c r="O5" s="84" t="s">
        <v>284</v>
      </c>
      <c r="P5" s="84">
        <v>761790</v>
      </c>
      <c r="Q5" s="38" t="s">
        <v>285</v>
      </c>
      <c r="R5" s="38" t="s">
        <v>256</v>
      </c>
      <c r="S5" s="84" t="s">
        <v>286</v>
      </c>
      <c r="T5" s="84" t="s">
        <v>286</v>
      </c>
      <c r="U5" s="84" t="s">
        <v>287</v>
      </c>
      <c r="V5" s="84" t="s">
        <v>257</v>
      </c>
      <c r="W5" s="84">
        <v>541</v>
      </c>
      <c r="X5" s="38" t="s">
        <v>258</v>
      </c>
      <c r="Y5" s="84">
        <v>358058640</v>
      </c>
      <c r="Z5" s="38" t="s">
        <v>288</v>
      </c>
      <c r="AA5" s="108" t="s">
        <v>289</v>
      </c>
      <c r="AB5" s="84">
        <v>45000</v>
      </c>
      <c r="AC5" s="108" t="s">
        <v>290</v>
      </c>
      <c r="AD5" s="84">
        <v>75</v>
      </c>
      <c r="AE5" s="84" t="s">
        <v>291</v>
      </c>
      <c r="AF5" s="84" t="s">
        <v>292</v>
      </c>
      <c r="AG5" s="108" t="s">
        <v>293</v>
      </c>
      <c r="AH5" s="84" t="s">
        <v>259</v>
      </c>
      <c r="AI5" s="108" t="s">
        <v>294</v>
      </c>
      <c r="AJ5" s="84">
        <v>710</v>
      </c>
      <c r="AK5" s="84">
        <v>710</v>
      </c>
      <c r="AL5" s="108" t="s">
        <v>295</v>
      </c>
      <c r="AM5" s="84">
        <v>32855.25</v>
      </c>
      <c r="AN5" s="112">
        <v>8324.75</v>
      </c>
      <c r="AO5" s="112">
        <v>41180</v>
      </c>
      <c r="AP5" s="112">
        <v>12144.75</v>
      </c>
      <c r="AQ5" s="112">
        <v>549.25</v>
      </c>
      <c r="AR5" s="112">
        <v>12694</v>
      </c>
      <c r="AS5" s="112">
        <v>2628.05</v>
      </c>
      <c r="AT5" s="112">
        <v>211.95</v>
      </c>
      <c r="AU5" s="112">
        <v>2840</v>
      </c>
      <c r="AV5" s="84">
        <v>62</v>
      </c>
      <c r="AW5" s="84"/>
      <c r="AX5" s="84"/>
      <c r="AY5" s="108"/>
      <c r="AZ5" s="84"/>
      <c r="BA5" s="84"/>
      <c r="BB5" s="84" t="s">
        <v>260</v>
      </c>
      <c r="BC5" s="84"/>
      <c r="BD5" s="108"/>
      <c r="BE5" s="84">
        <v>0</v>
      </c>
      <c r="BF5" s="38" t="s">
        <v>286</v>
      </c>
      <c r="BG5" s="84" t="s">
        <v>296</v>
      </c>
      <c r="BH5" s="114" t="s">
        <v>261</v>
      </c>
      <c r="BI5" s="38" t="s">
        <v>110</v>
      </c>
      <c r="BJ5" s="85">
        <v>45987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24035</v>
      </c>
      <c r="BQ5" s="117" t="s">
        <v>203</v>
      </c>
      <c r="BR5" s="129" t="s">
        <v>283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2025-11-29T12:35:25Z</dcterms:modified>
</cp:coreProperties>
</file>