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71" documentId="13_ncr:1_{5825FEF6-B22B-4758-941E-2E2D6C5BBCF2}" xr6:coauthVersionLast="47" xr6:coauthVersionMax="47" xr10:uidLastSave="{C80C45BC-B2B4-43EB-ACC1-1E549C6D893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46" i="20" l="1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0" i="20" l="1"/>
  <c r="C39" i="20"/>
  <c r="C33" i="20"/>
  <c r="C32" i="20"/>
  <c r="B36" i="20"/>
  <c r="B35" i="20"/>
  <c r="C37" i="20"/>
  <c r="B34" i="20"/>
  <c r="B33" i="20"/>
  <c r="C35" i="20"/>
  <c r="B32" i="20"/>
  <c r="C34" i="20"/>
  <c r="B43" i="20"/>
  <c r="C45" i="20"/>
  <c r="B42" i="20"/>
  <c r="B30" i="20"/>
  <c r="C44" i="20"/>
  <c r="B41" i="20"/>
  <c r="C43" i="20"/>
  <c r="C31" i="20"/>
  <c r="B38" i="20"/>
  <c r="C38" i="20"/>
  <c r="C30" i="20"/>
  <c r="B37" i="20"/>
  <c r="B45" i="20"/>
  <c r="B44" i="20"/>
  <c r="B31" i="20"/>
  <c r="B40" i="20"/>
  <c r="C42" i="20"/>
  <c r="B39" i="20"/>
  <c r="C41" i="20"/>
  <c r="C36" i="20"/>
  <c r="C24" i="20"/>
  <c r="C21" i="20"/>
  <c r="C20" i="20"/>
  <c r="C16" i="20"/>
  <c r="C15" i="20"/>
  <c r="C9" i="20"/>
  <c r="C28" i="20"/>
  <c r="C27" i="20"/>
  <c r="C25" i="20"/>
  <c r="B18" i="20"/>
  <c r="B29" i="20"/>
  <c r="B28" i="20"/>
  <c r="B27" i="20"/>
  <c r="B26" i="20"/>
  <c r="B19" i="20"/>
  <c r="B15" i="20"/>
  <c r="B13" i="20"/>
  <c r="B25" i="20"/>
  <c r="B12" i="20"/>
  <c r="B24" i="20"/>
  <c r="B23" i="20"/>
  <c r="B22" i="20"/>
  <c r="B17" i="20"/>
  <c r="B16" i="20"/>
  <c r="B21" i="20"/>
  <c r="B20" i="20"/>
  <c r="C26" i="20"/>
  <c r="C13" i="20"/>
  <c r="C10" i="20"/>
  <c r="C23" i="20"/>
  <c r="C22" i="20"/>
  <c r="C11" i="20"/>
  <c r="C19" i="20"/>
  <c r="C18" i="20"/>
  <c r="C29" i="20"/>
  <c r="C17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<sst xmlns="http://schemas.openxmlformats.org/spreadsheetml/2006/main" count="332" uniqueCount="289">
  <si>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</si>
  <si>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</si>
  <si>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</si>
  <si>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</si>
  <si>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</si>
  <si>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</si>
  <si>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</si>
  <si>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</si>
  <si>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</si>
  <si>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</si>
  <si>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</si>
  <si>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</si>
  <si>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</si>
  <si>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</si>
  <si>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</si>
  <si>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</si>
  <si>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</si>
  <si>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</si>
  <si>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</si>
  <si>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</si>
  <si>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</si>
  <si>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</si>
  <si>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</si>
  <si>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</si>
  <si>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</si>
  <si>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</si>
  <si>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</si>
  <si>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</si>
  <si>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</si>
  <si>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</si>
  <si>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</si>
  <si>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</si>
  <si>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</si>
  <si>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</si>
  <si>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</si>
  <si>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</si>
  <si>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</si>
  <si>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</si>
  <si>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</si>
  <si>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</si>
  <si>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</si>
  <si>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</si>
  <si>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</si>
  <si>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</si>
  <si>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</si>
  <si>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</si>
  <si>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</si>
  <si>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</si>
  <si>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</si>
  <si>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</si>
  <si>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</si>
  <si>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</si>
  <si>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</si>
  <si>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</si>
  <si>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</si>
  <si>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</si>
  <si>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</si>
  <si>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</si>
  <si>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</si>
  <si>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</si>
  <si>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</si>
  <si>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</si>
  <si>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</si>
  <si>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</si>
  <si>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</si>
  <si>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</si>
  <si>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</si>
  <si>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</si>
  <si>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</si>
  <si>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</si>
  <si>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</si>
  <si>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</si>
  <si>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</si>
  <si>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</si>
  <si>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</si>
  <si>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</si>
  <si>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</si>
  <si>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</si>
  <si>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</si>
  <si>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</si>
  <si>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</si>
  <si>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</si>
  <si>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</si>
  <si>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</si>
  <si>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</si>
  <si>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</si>
  <si>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</si>
  <si>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</si>
  <si>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</si>
  <si>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</si>
  <si>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</si>
  <si>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</si>
  <si>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</si>
  <si>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</si>
  <si>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</si>
  <si>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</si>
  <si>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</si>
  <si>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</si>
  <si>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</si>
  <si>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</si>
  <si>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</si>
  <si>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</si>
  <si>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</si>
  <si>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</si>
  <si>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</si>
  <si>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</si>
  <si>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</si>
  <si>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</si>
  <si>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</si>
  <si>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</si>
  <si>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</si>
  <si>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</si>
  <si>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</si>
  <si>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</si>
  <si>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</si>
  <si>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</si>
  <si>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</si>
  <si>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</si>
  <si>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</si>
  <si>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</si>
  <si>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</si>
  <si>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</si>
  <si>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</si>
  <si>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</si>
  <si>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</si>
  <si>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</si>
  <si>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</si>
  <si>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</si>
  <si>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</si>
  <si>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</si>
  <si>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</si>
  <si>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</si>
  <si>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</si>
  <si>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</si>
  <si>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</si>
  <si>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</si>
  <si>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</si>
  <si>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</si>
  <si>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</si>
  <si>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</si>
  <si>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</si>
  <si>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</si>
  <si>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</si>
  <si>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</si>
  <si>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</si>
  <si>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</si>
  <si>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</si>
  <si>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</si>
  <si>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</si>
  <si>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</si>
  <si>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</si>
  <si>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</si>
  <si>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</si>
  <si>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</si>
  <si>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</si>
  <si>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</si>
  <si>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</si>
  <si>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</si>
  <si>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</si>
  <si>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</si>
  <si>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</si>
  <si>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</si>
  <si>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</si>
  <si>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</si>
  <si>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</si>
  <si>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</si>
  <si>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</si>
  <si>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</si>
  <si>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</si>
  <si>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</si>
  <si>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</si>
  <si>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</si>
  <si>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</si>
  <si>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</si>
  <si>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</si>
  <si>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</si>
  <si>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</si>
  <si>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</si>
  <si>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</si>
  <si>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</si>
  <si>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</si>
  <si>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</si>
  <si>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</si>
  <si>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</si>
  <si>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</si>
  <si>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</si>
  <si>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</si>
  <si>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</si>
  <si>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</si>
  <si>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</si>
  <si>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</si>
  <si>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</si>
  <si>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</si>
  <si>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</si>
  <si>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</si>
  <si>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</si>
  <si>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</si>
  <si>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</si>
  <si>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</si>
  <si>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</si>
  <si>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</si>
  <si>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</si>
  <si>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</si>
  <si>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</si>
  <si>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</si>
  <si>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</si>
  <si>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</si>
  <si>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</si>
  <si>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</si>
  <si>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</si>
  <si>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</si>
  <si>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</si>
  <si>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</si>
  <si>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</si>
  <si>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</si>
  <si>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</si>
  <si>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</si>
  <si>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</si>
  <si>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</si>
  <si>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</si>
  <si>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</si>
  <si>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</si>
  <si>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</si>
  <si>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</si>
  <si>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</si>
  <si>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</si>
  <si>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</si>
  <si>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</si>
  <si>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</si>
  <si>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</si>
  <si>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</si>
  <si>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</si>
  <si>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</si>
  <si>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</si>
  <si>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</si>
  <si>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</si>
  <si>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</si>
  <si>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</si>
  <si>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</si>
  <si>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</si>
  <si>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</si>
  <si>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</si>
  <si>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</si>
  <si>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</si>
  <si>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</si>
  <si>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</si>
  <si>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</si>
  <si>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UK3488</t>
  </si>
  <si>
    <t>Roorkee</t>
  </si>
  <si>
    <t>Haridwar</t>
  </si>
  <si>
    <t>Karnal</t>
  </si>
  <si>
    <t>Haryana</t>
  </si>
  <si>
    <t>Rahul Kumar/ SF0073428</t>
  </si>
  <si>
    <t>Rahul Kumar/SF0077212</t>
  </si>
  <si>
    <t>Karm Veer/SF0072751</t>
  </si>
  <si>
    <t>Vipin Yadav/SF0071928</t>
  </si>
  <si>
    <t>North</t>
  </si>
  <si>
    <t>vikasnagar</t>
  </si>
  <si>
    <t>Chetana Weekly</t>
  </si>
  <si>
    <t>HINDU</t>
  </si>
  <si>
    <t>Agriculture &amp; Farming</t>
  </si>
  <si>
    <t>&lt;= 2 Years</t>
  </si>
  <si>
    <t>Open</t>
  </si>
  <si>
    <t>GL-1</t>
  </si>
  <si>
    <t>Pardeep/SF0079093</t>
  </si>
  <si>
    <t>04-Dec-2024</t>
  </si>
  <si>
    <t>BC</t>
  </si>
  <si>
    <t>Completed-Report Submitted</t>
  </si>
  <si>
    <t>FIR Not Filled</t>
  </si>
  <si>
    <t>Ravi Kumar</t>
  </si>
  <si>
    <t>SF0097482</t>
  </si>
  <si>
    <t>Branch Manager</t>
  </si>
  <si>
    <t>MANISHA</t>
  </si>
  <si>
    <t>MOHANPUR C1</t>
  </si>
  <si>
    <t>SSF6584568</t>
  </si>
  <si>
    <t>22-Nov-2024</t>
  </si>
  <si>
    <t>MOHANPUR</t>
  </si>
  <si>
    <t>SF0073499</t>
  </si>
  <si>
    <t>Deepak  DEEPAK</t>
  </si>
  <si>
    <t>MOHANPUR Rajni C1 G2</t>
  </si>
  <si>
    <t>1.02 Yrs</t>
  </si>
  <si>
    <t>22 Nov 2024</t>
  </si>
  <si>
    <t>19-Jul-2025</t>
  </si>
  <si>
    <t>8126528165</t>
  </si>
  <si>
    <t>FN25-26-03049</t>
  </si>
  <si>
    <t>CSS</t>
  </si>
  <si>
    <r>
      <t>As per Digital Snap Branch Manager/</t>
    </r>
    <r>
      <rPr>
        <b/>
        <sz val="10"/>
        <color rgb="FF000000"/>
        <rFont val="Calibri"/>
        <family val="2"/>
        <scheme val="minor"/>
      </rPr>
      <t xml:space="preserve"> Ravi Kumar/SF0097482</t>
    </r>
    <r>
      <rPr>
        <sz val="10"/>
        <color rgb="FF000000"/>
        <rFont val="Calibri"/>
        <family val="2"/>
        <scheme val="minor"/>
      </rPr>
      <t xml:space="preserve"> has collected 5 EWI of </t>
    </r>
    <r>
      <rPr>
        <b/>
        <sz val="10"/>
        <color rgb="FF000000"/>
        <rFont val="Calibri"/>
        <family val="2"/>
        <scheme val="minor"/>
      </rPr>
      <t>₹ 3120</t>
    </r>
    <r>
      <rPr>
        <sz val="10"/>
        <color rgb="FF000000"/>
        <rFont val="Calibri"/>
        <family val="2"/>
        <scheme val="minor"/>
      </rPr>
      <t xml:space="preserve"> from borroswer Husband on date -12</t>
    </r>
    <r>
      <rPr>
        <b/>
        <sz val="10"/>
        <color rgb="FF000000"/>
        <rFont val="Calibri"/>
        <family val="2"/>
        <scheme val="minor"/>
      </rPr>
      <t xml:space="preserve">-Jul-25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</si>
  <si>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t>Resigned-Exited</t>
  </si>
  <si>
    <r>
      <t>The conclusion of this investigation is that Branch Manager/Ravi</t>
    </r>
    <r>
      <rPr>
        <b/>
        <sz val="10"/>
        <rFont val="Calibri"/>
        <family val="2"/>
        <scheme val="minor"/>
      </rPr>
      <t xml:space="preserve"> Kumar/SF0097482</t>
    </r>
    <r>
      <rPr>
        <sz val="10"/>
        <rFont val="Calibri"/>
        <family val="2"/>
        <scheme val="minor"/>
      </rPr>
      <t xml:space="preserve"> collected  EMI amount of one borrower at one centers only Single dates but did not update that amount in FIMO and he was Resination Exited datd </t>
    </r>
    <r>
      <rPr>
        <b/>
        <sz val="10"/>
        <rFont val="Calibri"/>
        <family val="2"/>
        <scheme val="minor"/>
      </rPr>
      <t>-07-Aug-25</t>
    </r>
    <r>
      <rPr>
        <sz val="10"/>
        <rFont val="Calibri"/>
        <family val="2"/>
        <scheme val="minor"/>
      </rPr>
      <t xml:space="preserve">.
Misappropriation amount details are as below -
Gross fraud amount -  </t>
    </r>
    <r>
      <rPr>
        <b/>
        <sz val="10"/>
        <rFont val="Calibri"/>
        <family val="2"/>
        <scheme val="minor"/>
      </rPr>
      <t>₹ 3120.00</t>
    </r>
    <r>
      <rPr>
        <sz val="10"/>
        <rFont val="Calibri"/>
        <family val="2"/>
        <scheme val="minor"/>
      </rPr>
      <t xml:space="preserve">
Recovered amount - </t>
    </r>
    <r>
      <rPr>
        <b/>
        <sz val="10"/>
        <rFont val="Calibri"/>
        <family val="2"/>
        <scheme val="minor"/>
      </rPr>
      <t>₹ 00.00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3120.00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</si>
</sst>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8" borderId="1" xfId="0" applyFont="1" applyFill="1" applyBorder="1" applyAlignment="1" applyProtection="1">
      <alignment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UK3488</v>
      </c>
      <c r="D5" s="63" t="str">
        <f>IF('Physical Cash at Safe'!D28="Yes", 'Physical Cash at Safe'!B4, 'Borrower Wise Details'!C5)</f>
        <v>Roorkee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45986</v>
      </c>
      <c r="H5" s="107" t="s">
        <v>285</v>
      </c>
      <c r="I5" s="61">
        <v>45988</v>
      </c>
      <c r="J5" s="74" t="str">
        <f>IF('Physical Cash at Safe'!D28="Yes",'Physical Cash at Safe'!E28,IF('Borrower Wise Details'!D5&lt;&gt;"",'Borrower Wise Details'!D5,""))</f>
        <v>FN25-26-03049</v>
      </c>
      <c r="K5" s="81">
        <v>1</v>
      </c>
      <c r="L5" s="82">
        <v>3120</v>
      </c>
      <c r="M5" s="82">
        <v>0</v>
      </c>
      <c r="N5" s="82" t="s">
        <v>252</v>
      </c>
      <c r="O5" s="82" t="s">
        <v>253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SF0097482</v>
      </c>
      <c r="U5" s="77" t="s">
        <v>287</v>
      </c>
      <c r="V5" s="61">
        <v>45876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267</v>
      </c>
      <c r="Z5" s="61">
        <v>45989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UK3488</v>
      </c>
      <c r="C5" s="50" t="str">
        <f>IF('Fraud Investigation Report'!D5="", "", 'Fraud Investigation Report'!D5)</f>
        <v>Roorkee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SF0097482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3120</v>
      </c>
      <c r="Q5" s="49"/>
      <c r="R5" s="84" t="s">
        <v>268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>
        <v>0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/>
      <c r="C33" s="39" t="s">
        <v>84</v>
      </c>
      <c r="D33" s="133"/>
      <c r="E33" s="134"/>
    </row>
    <row r="34" spans="1:5" ht="27.6" x14ac:dyDescent="0.3">
      <c r="A34" s="39" t="s">
        <v>220</v>
      </c>
      <c r="B34" s="38"/>
      <c r="C34" s="39" t="s">
        <v>221</v>
      </c>
      <c r="D34" s="135"/>
      <c r="E34" s="136"/>
    </row>
    <row r="35" spans="1:5" ht="27.6" x14ac:dyDescent="0.3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3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F5" sqref="F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UK3488</v>
      </c>
      <c r="C5" s="119" t="str">
        <f>IF('Loan Outstanding Report'!$H$5="", "", 'Loan Outstanding Report'!$H$5)</f>
        <v>Roorkee</v>
      </c>
      <c r="D5" s="41" t="s">
        <v>284</v>
      </c>
      <c r="E5" s="65">
        <v>45989</v>
      </c>
      <c r="F5" s="38" t="s">
        <v>269</v>
      </c>
      <c r="G5" s="49" t="s">
        <v>270</v>
      </c>
      <c r="H5" s="49" t="s">
        <v>271</v>
      </c>
      <c r="I5" s="120" t="s">
        <v>273</v>
      </c>
      <c r="J5" s="120" t="s">
        <v>274</v>
      </c>
      <c r="K5" s="120" t="s">
        <v>272</v>
      </c>
      <c r="L5" s="11">
        <v>358979080</v>
      </c>
      <c r="M5" s="65" t="s">
        <v>275</v>
      </c>
      <c r="N5" s="124">
        <v>40000</v>
      </c>
      <c r="O5" s="124">
        <v>640</v>
      </c>
      <c r="P5" s="121" t="s">
        <v>139</v>
      </c>
      <c r="Q5" s="80">
        <v>45850</v>
      </c>
      <c r="R5" s="124">
        <v>3120</v>
      </c>
      <c r="S5" s="124">
        <v>0</v>
      </c>
      <c r="T5" s="124">
        <v>0</v>
      </c>
      <c r="U5" s="125">
        <f t="shared" ref="U5" si="0">IF(AND(ISBLANK(R5),ISBLANK(S5),ISBLANK(T5)),"",R5-(S5+T5))</f>
        <v>3120</v>
      </c>
      <c r="V5" s="117" t="s">
        <v>202</v>
      </c>
      <c r="W5" s="122" t="s">
        <v>286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ref="F46:F70" si="5">IF(J46&lt;&gt;"", $F$5, "")</f>
        <v/>
      </c>
      <c r="G46" s="49" t="str">
        <f t="shared" ref="G46:G70" si="6">IF(J46&lt;&gt;"", $G$5, "")</f>
        <v/>
      </c>
      <c r="H46" s="49" t="str">
        <f t="shared" ref="H46:H70" si="7">IF(J46&lt;&gt;"", $H$5, "")</f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H5" activePane="bottomRight" state="frozen"/>
      <selection pane="topRight" activeCell="Q1" sqref="Q1"/>
      <selection pane="bottomLeft" activeCell="A5" sqref="A5"/>
      <selection pane="bottomRight"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256</v>
      </c>
      <c r="C5" s="38" t="s">
        <v>251</v>
      </c>
      <c r="D5" s="38" t="s">
        <v>250</v>
      </c>
      <c r="E5" s="38" t="s">
        <v>249</v>
      </c>
      <c r="F5" s="38" t="s">
        <v>257</v>
      </c>
      <c r="G5" s="84" t="s">
        <v>247</v>
      </c>
      <c r="H5" s="38" t="s">
        <v>248</v>
      </c>
      <c r="I5" s="84">
        <v>202856</v>
      </c>
      <c r="J5" s="38" t="s">
        <v>276</v>
      </c>
      <c r="K5" s="84">
        <v>202856</v>
      </c>
      <c r="L5" s="84" t="s">
        <v>277</v>
      </c>
      <c r="M5" s="38" t="s">
        <v>278</v>
      </c>
      <c r="N5" s="84">
        <v>451090</v>
      </c>
      <c r="O5" s="84" t="s">
        <v>273</v>
      </c>
      <c r="P5" s="84">
        <v>728247</v>
      </c>
      <c r="Q5" s="38" t="s">
        <v>279</v>
      </c>
      <c r="R5" s="38" t="s">
        <v>258</v>
      </c>
      <c r="S5" s="84" t="s">
        <v>274</v>
      </c>
      <c r="T5" s="84" t="s">
        <v>274</v>
      </c>
      <c r="U5" s="84" t="s">
        <v>266</v>
      </c>
      <c r="V5" s="84" t="s">
        <v>259</v>
      </c>
      <c r="W5" s="84">
        <v>0</v>
      </c>
      <c r="X5" s="38" t="s">
        <v>260</v>
      </c>
      <c r="Y5" s="84">
        <v>358979080</v>
      </c>
      <c r="Z5" s="38" t="s">
        <v>272</v>
      </c>
      <c r="AA5" s="108" t="s">
        <v>275</v>
      </c>
      <c r="AB5" s="84">
        <v>40000</v>
      </c>
      <c r="AC5" s="108"/>
      <c r="AD5" s="84">
        <v>75</v>
      </c>
      <c r="AE5" s="84" t="s">
        <v>263</v>
      </c>
      <c r="AF5" s="84" t="s">
        <v>280</v>
      </c>
      <c r="AG5" s="108" t="s">
        <v>281</v>
      </c>
      <c r="AH5" s="84" t="s">
        <v>261</v>
      </c>
      <c r="AI5" s="108" t="s">
        <v>265</v>
      </c>
      <c r="AJ5" s="84">
        <v>640</v>
      </c>
      <c r="AK5" s="84">
        <v>640</v>
      </c>
      <c r="AL5" s="108" t="s">
        <v>282</v>
      </c>
      <c r="AM5" s="84">
        <v>12272.43</v>
      </c>
      <c r="AN5" s="112">
        <v>4367.57</v>
      </c>
      <c r="AO5" s="112">
        <v>16640</v>
      </c>
      <c r="AP5" s="112">
        <v>27727.57</v>
      </c>
      <c r="AQ5" s="112">
        <v>3388.43</v>
      </c>
      <c r="AR5" s="112">
        <v>31116</v>
      </c>
      <c r="AS5" s="112">
        <v>14032.96</v>
      </c>
      <c r="AT5" s="112">
        <v>2607.04</v>
      </c>
      <c r="AU5" s="112">
        <v>16640</v>
      </c>
      <c r="AV5" s="84">
        <v>52</v>
      </c>
      <c r="AW5" s="84"/>
      <c r="AX5" s="84"/>
      <c r="AY5" s="108"/>
      <c r="AZ5" s="84"/>
      <c r="BA5" s="84"/>
      <c r="BB5" s="84" t="s">
        <v>262</v>
      </c>
      <c r="BC5" s="84"/>
      <c r="BD5" s="108"/>
      <c r="BE5" s="84">
        <v>0</v>
      </c>
      <c r="BF5" s="38" t="s">
        <v>274</v>
      </c>
      <c r="BG5" s="84" t="s">
        <v>283</v>
      </c>
      <c r="BH5" s="114" t="s">
        <v>264</v>
      </c>
      <c r="BI5" s="38" t="s">
        <v>111</v>
      </c>
      <c r="BJ5" s="85">
        <v>45989</v>
      </c>
      <c r="BK5" s="84"/>
      <c r="BL5" s="38"/>
      <c r="BM5" s="115" t="s">
        <v>120</v>
      </c>
      <c r="BN5" s="116" t="s">
        <v>200</v>
      </c>
      <c r="BO5" s="84" t="s">
        <v>244</v>
      </c>
      <c r="BP5" s="84">
        <v>3120</v>
      </c>
      <c r="BQ5" s="117" t="s">
        <v>202</v>
      </c>
      <c r="BR5" s="118" t="s">
        <v>286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31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31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31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31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31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31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31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31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31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31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31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31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31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31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31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31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31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31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31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31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31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31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31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31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31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31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31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31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2025-11-29T03:55:11Z</dcterms:modified>
</cp:coreProperties>
</file>