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Review/Allahabad_UPGL2114_FN25-26-03055/"/>
    </mc:Choice>
  </mc:AlternateContent>
  <xr:revisionPtr revIDLastSave="118" documentId="8_{3FBF647F-5D9F-4FEC-A389-4BF0F7D8376B}" xr6:coauthVersionLast="47" xr6:coauthVersionMax="47" xr10:uidLastSave="{631E76A5-59E4-46B0-8F03-A1ECE2C7EBAE}"/>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<sst xmlns="http://schemas.openxmlformats.org/spreadsheetml/2006/main" count="339" uniqueCount="291">
  <si>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</si>
  <si>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</si>
  <si>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</si>
  <si>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</si>
  <si>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</si>
  <si>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</si>
  <si>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</si>
  <si>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</si>
  <si>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</si>
  <si>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</si>
  <si>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</si>
  <si>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</si>
  <si>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</si>
  <si>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</si>
  <si>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</si>
  <si>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</si>
  <si>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</si>
  <si>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</si>
  <si>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</si>
  <si>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</si>
  <si>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</si>
  <si>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</si>
  <si>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</si>
  <si>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</si>
  <si>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</si>
  <si>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</si>
  <si>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</si>
  <si>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</si>
  <si>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</si>
  <si>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</si>
  <si>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</si>
  <si>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</si>
  <si>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</si>
  <si>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</si>
  <si>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</si>
  <si>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</si>
  <si>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</si>
  <si>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</si>
  <si>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</si>
  <si>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</si>
  <si>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</si>
  <si>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</si>
  <si>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</si>
  <si>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</si>
  <si>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</si>
  <si>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</si>
  <si>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</si>
  <si>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</si>
  <si>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</si>
  <si>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</si>
  <si>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</si>
  <si>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</si>
  <si>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</si>
  <si>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</si>
  <si>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</si>
  <si>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</si>
  <si>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</si>
  <si>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</si>
  <si>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</si>
  <si>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</si>
  <si>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</si>
  <si>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</si>
  <si>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</si>
  <si>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</si>
  <si>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</si>
  <si>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</si>
  <si>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</si>
  <si>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</si>
  <si>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</si>
  <si>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</si>
  <si>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</si>
  <si>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</si>
  <si>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</si>
  <si>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</si>
  <si>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</si>
  <si>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</si>
  <si>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</si>
  <si>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</si>
  <si>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</si>
  <si>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</si>
  <si>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</si>
  <si>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</si>
  <si>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</si>
  <si>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</si>
  <si>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</si>
  <si>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</si>
  <si>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</si>
  <si>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</si>
  <si>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</si>
  <si>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</si>
  <si>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</si>
  <si>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</si>
  <si>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</si>
  <si>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</si>
  <si>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</si>
  <si>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</si>
  <si>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</si>
  <si>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</si>
  <si>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</si>
  <si>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</si>
  <si>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</si>
  <si>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</si>
  <si>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</si>
  <si>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</si>
  <si>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</si>
  <si>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</si>
  <si>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</si>
  <si>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</si>
  <si>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</si>
  <si>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</si>
  <si>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</si>
  <si>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</si>
  <si>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</si>
  <si>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</si>
  <si>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</si>
  <si>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</si>
  <si>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</si>
  <si>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</si>
  <si>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</si>
  <si>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</si>
  <si>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</si>
  <si>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</si>
  <si>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</si>
  <si>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</si>
  <si>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</si>
  <si>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</si>
  <si>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</si>
  <si>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</si>
  <si>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</si>
  <si>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</si>
  <si>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</si>
  <si>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</si>
  <si>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</si>
  <si>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</si>
  <si>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</si>
  <si>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</si>
  <si>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</si>
  <si>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</si>
  <si>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</si>
  <si>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</si>
  <si>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</si>
  <si>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</si>
  <si>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</si>
  <si>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</si>
  <si>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</si>
  <si>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</si>
  <si>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</si>
  <si>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</si>
  <si>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</si>
  <si>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</si>
  <si>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</si>
  <si>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</si>
  <si>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</si>
  <si>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</si>
  <si>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</si>
  <si>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</si>
  <si>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</si>
  <si>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</si>
  <si>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</si>
  <si>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</si>
  <si>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</si>
  <si>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</si>
  <si>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</si>
  <si>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</si>
  <si>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</si>
  <si>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</si>
  <si>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</si>
  <si>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</si>
  <si>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</si>
  <si>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</si>
  <si>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</si>
  <si>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</si>
  <si>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</si>
  <si>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</si>
  <si>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</si>
  <si>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</si>
  <si>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</si>
  <si>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</si>
  <si>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</si>
  <si>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</si>
  <si>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</si>
  <si>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</si>
  <si>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</si>
  <si>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</si>
  <si>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</si>
  <si>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</si>
  <si>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</si>
  <si>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</si>
  <si>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</si>
  <si>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</si>
  <si>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</si>
  <si>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</si>
  <si>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</si>
  <si>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</si>
  <si>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</si>
  <si>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</si>
  <si>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</si>
  <si>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</si>
  <si>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</si>
  <si>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</si>
  <si>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</si>
  <si>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</si>
  <si>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</si>
  <si>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</si>
  <si>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</si>
  <si>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</si>
  <si>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</si>
  <si>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</si>
  <si>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</si>
  <si>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</si>
  <si>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</si>
  <si>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</si>
  <si>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</si>
  <si>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</si>
  <si>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</si>
  <si>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</si>
  <si>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</si>
  <si>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</si>
  <si>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</si>
  <si>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</si>
  <si>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</si>
  <si>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</si>
  <si>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</si>
  <si>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</si>
  <si>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</si>
  <si>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</si>
  <si>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</si>
  <si>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</si>
  <si>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</si>
  <si>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</si>
  <si>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</si>
  <si>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</si>
  <si>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</si>
  <si>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</si>
  <si>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</si>
  <si>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</si>
  <si>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</si>
  <si>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</si>
  <si>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</si>
  <si>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</si>
  <si>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</si>
  <si>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</si>
  <si>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</si>
  <si>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</si>
  <si>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</si>
  <si>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 28-Nov-2025</t>
  </si>
  <si>
    <t>To Date : 28-Nov-2025</t>
  </si>
  <si>
    <t>North</t>
  </si>
  <si>
    <t>Uttar Pradesh</t>
  </si>
  <si>
    <t>Varanasi</t>
  </si>
  <si>
    <t>Prayagraj</t>
  </si>
  <si>
    <t>Allahabad</t>
  </si>
  <si>
    <t>UPGL2114</t>
  </si>
  <si>
    <t>Chak Garibdas</t>
  </si>
  <si>
    <t>SF0100697</t>
  </si>
  <si>
    <t>Vikas Tiwari</t>
  </si>
  <si>
    <t>Chak Garibdas1</t>
  </si>
  <si>
    <t>NILAM  C2 G1</t>
  </si>
  <si>
    <t>Chetana</t>
  </si>
  <si>
    <t>SID951375819865</t>
  </si>
  <si>
    <t>BC</t>
  </si>
  <si>
    <t>HINDU</t>
  </si>
  <si>
    <t>Agriculture &amp; Farming</t>
  </si>
  <si>
    <t>KANCHAN SHARMA</t>
  </si>
  <si>
    <t>29-Jun-2023</t>
  </si>
  <si>
    <t>MON</t>
  </si>
  <si>
    <t>3</t>
  </si>
  <si>
    <t>5.62 Yrs</t>
  </si>
  <si>
    <t>13 Mar 2020</t>
  </si>
  <si>
    <t>&gt; 4 to 6 Years</t>
  </si>
  <si>
    <t>03-Aug-2023</t>
  </si>
  <si>
    <t>02-Jun-2025</t>
  </si>
  <si>
    <t>Open</t>
  </si>
  <si>
    <t>9616668170</t>
  </si>
  <si>
    <t>121-150</t>
  </si>
  <si>
    <t>Deepak Kumar Nema/SF0055590</t>
  </si>
  <si>
    <t>FN25-26-03055</t>
  </si>
  <si>
    <t>Shiv Pujan</t>
  </si>
  <si>
    <t>SF0061338</t>
  </si>
  <si>
    <t>Loan Officer</t>
  </si>
  <si>
    <t>No Action Taken</t>
  </si>
  <si>
    <t>Anjani Kumar Pandey/SF0096266</t>
  </si>
  <si>
    <t>Ajay Gautam/SF0074699</t>
  </si>
  <si>
    <t>Vipin Yadav/SF0071928</t>
  </si>
  <si>
    <t>Resigned-Exited</t>
  </si>
  <si>
    <t>Completed-Report Submitted</t>
  </si>
  <si>
    <t xml:space="preserve">LO Shiv Pujan/SF0061338 was found involved in collection misappropriation (Collected EMIs)  of 01 borrower for the amounting to Rs. 3,360/- based on the evidence available.
Total fraud amount Rs. 3,360/-
Fraud amount recovered and accounted in FIMO Rs. 0/-
Amount to be recovered Rs. 3,360/-
LO Shiv Pujan/SF0061338 was resgined and exited on date 31-Mar-24. 
(as per HRMS) </t>
  </si>
  <si>
    <t>As per Loan card, Borrower Kanchan Sharma/352001560 paid the below mentioned EMI amount to the LO Shiv Pujan/SF0061338 but the same was not posted in the FIMO. 
# Borrower paid an amount of Rs. 3,360/- on date 07-Aug-23 through cash.
# Total fraud amount : Rs. 3,360/-
# Amount recovered and accounted in FIMO : Rs. 0/-
# Amount to be recoverd : Rs. 3,360/-
Evidence : Loan Card.
Note : As per borrower discussion, she paid an EMI amount of Rs. 3,360/- to LO Pradeep Kumar on 02-Jun-2025, But LO mentioned the amount of Rs. 3,876/- on the loan card. hense, we do not consider this as fraud.
As per borrower, she paid an EMI amount as per loan card repayment schedule, hence she paid an EMI in two time in a month of Aug'23.</t>
  </si>
  <si>
    <t>CSS</t>
  </si>
  <si>
    <t>Dileep kumar yadav/SF0080298</t>
  </si>
  <si>
    <t>Reporting Time : 7:52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</si>
</sst>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UPGL2114</v>
      </c>
      <c r="D5" s="63" t="str">
        <f>IF('Physical Cash at Safe'!D28="Yes", 'Physical Cash at Safe'!B4, 'Borrower Wise Details'!C5)</f>
        <v>Allahabad</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Varanasi</v>
      </c>
      <c r="G5" s="61">
        <v>45978</v>
      </c>
      <c r="H5" s="107" t="s">
        <v>288</v>
      </c>
      <c r="I5" s="61">
        <v>45988</v>
      </c>
      <c r="J5" s="74" t="str">
        <f>IF('Physical Cash at Safe'!D28="Yes",'Physical Cash at Safe'!E28,IF('Borrower Wise Details'!D5&lt;&gt;"",'Borrower Wise Details'!D5,""))</f>
        <v>FN25-26-03055</v>
      </c>
      <c r="K5" s="81">
        <v>1</v>
      </c>
      <c r="L5" s="82">
        <v>3360</v>
      </c>
      <c r="M5" s="82">
        <v>0</v>
      </c>
      <c r="N5" s="82" t="s">
        <v>281</v>
      </c>
      <c r="O5" s="82" t="s">
        <v>289</v>
      </c>
      <c r="P5" s="82" t="s">
        <v>282</v>
      </c>
      <c r="Q5" s="82" t="s">
        <v>283</v>
      </c>
      <c r="R5" s="75" t="str">
        <f>IF('Physical Cash at Safe'!$D$28="Yes", 'Physical Cash at Safe'!$A$28, IF('Borrower Wise Details'!F5&lt;&gt;"", 'Borrower Wise Details'!F5, ""))</f>
        <v>Shiv Pujan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SF0061338</v>
      </c>
      <c r="U5" s="77" t="s">
        <v>284</v>
      </c>
      <c r="V5" s="61">
        <v>45382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285</v>
      </c>
      <c r="Z5" s="61">
        <v>45989</v>
      </c>
      <c r="AA5" s="61">
        <v>45989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3360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3360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45990</v>
      </c>
      <c r="AH5" s="70" t="s">
        <v>286</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M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UPGL2114</v>
      </c>
      <c r="C5" s="50" t="str">
        <f>IF('Fraud Investigation Report'!D5="", "", 'Fraud Investigation Report'!D5)</f>
        <v>Allahabad</v>
      </c>
      <c r="D5" s="68" t="str">
        <f>IF(OR('Fraud Investigation Report'!R5="", 'Fraud Investigation Report'!R5=0), "", 'Fraud Investigation Report'!R5)</f>
        <v>Shiv Pujan</v>
      </c>
      <c r="E5" s="68" t="str">
        <f>IF(OR('Fraud Investigation Report'!T5="", 'Fraud Investigation Report'!T5=0), "", 'Fraud Investigation Report'!T5)</f>
        <v>SF0061338</v>
      </c>
      <c r="F5" s="68" t="str">
        <f>IF(OR('Fraud Investigation Report'!S5="", 'Fraud Investigation Report'!S5=0), "", 'Fraud Investigation Report'!S5)</f>
        <v>Loan Officer</v>
      </c>
      <c r="G5" s="50" t="str">
        <f>IF('Fraud Investigation Report'!J5="", "", 'Fraud Investigation Report'!J5)</f>
        <v>FN25-26-03055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3360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3360</v>
      </c>
      <c r="O5" s="69">
        <f>IF('Fraud Investigation Report'!AD5="", "", 'Fraud Investigation Report'!AD5)</f>
        <v>0</v>
      </c>
      <c r="P5" s="126">
        <f>IF(AND(N5="", O5=""), "", IF(O5="", N5, N5 - IF(ISNUMBER(O5), O5, 0)))</f>
        <v>3360</v>
      </c>
      <c r="Q5" s="49" t="s">
        <v>244</v>
      </c>
      <c r="R5" s="84" t="s">
        <v>280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1" t="s">
        <v>97</v>
      </c>
      <c r="B20" s="162"/>
      <c r="C20" s="32"/>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213</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t="s">
        <v>243</v>
      </c>
      <c r="E28" s="79"/>
    </row>
    <row r="29" spans="1:5" ht="30" customHeight="1" x14ac:dyDescent="0.35">
      <c r="A29" s="72" t="s">
        <v>189</v>
      </c>
      <c r="B29" s="73" t="s">
        <v>188</v>
      </c>
      <c r="C29" s="72" t="s">
        <v>215</v>
      </c>
      <c r="D29" s="140" t="s">
        <v>216</v>
      </c>
      <c r="E29" s="141"/>
    </row>
    <row r="30" spans="1:5" ht="40" customHeight="1" x14ac:dyDescent="0.35">
      <c r="A30" s="128"/>
      <c r="B30" s="128"/>
      <c r="C30" s="129" t="str">
        <f>IF(AND(A30="",B30=""),"",A30-B30)</f>
        <v/>
      </c>
      <c r="D30" s="143"/>
      <c r="E30" s="144"/>
    </row>
    <row r="31" spans="1:5" ht="15" customHeight="1" x14ac:dyDescent="0.35">
      <c r="A31" s="145"/>
      <c r="B31" s="146"/>
      <c r="C31" s="146"/>
      <c r="D31" s="146"/>
      <c r="E31" s="147"/>
    </row>
    <row r="32" spans="1:5" ht="24.75" customHeight="1" x14ac:dyDescent="0.35">
      <c r="A32" s="37" t="s">
        <v>217</v>
      </c>
      <c r="B32" s="38"/>
      <c r="C32" s="37" t="s">
        <v>82</v>
      </c>
      <c r="D32" s="138"/>
      <c r="E32" s="139"/>
    </row>
    <row r="33" spans="1:5" ht="18" customHeight="1" x14ac:dyDescent="0.35">
      <c r="A33" s="37" t="s">
        <v>83</v>
      </c>
      <c r="B33" s="106" t="s">
        <v>145</v>
      </c>
      <c r="C33" s="39" t="s">
        <v>84</v>
      </c>
      <c r="D33" s="132" t="s">
        <v>145</v>
      </c>
      <c r="E33" s="133"/>
    </row>
    <row r="34" spans="1:5" ht="26" x14ac:dyDescent="0.35">
      <c r="A34" s="39" t="s">
        <v>218</v>
      </c>
      <c r="B34" s="38"/>
      <c r="C34" s="39" t="s">
        <v>219</v>
      </c>
      <c r="D34" s="134"/>
      <c r="E34" s="135"/>
    </row>
    <row r="35" spans="1:5" ht="26" x14ac:dyDescent="0.35">
      <c r="A35" s="39" t="s">
        <v>220</v>
      </c>
      <c r="B35" s="38"/>
      <c r="C35" s="39" t="s">
        <v>222</v>
      </c>
      <c r="D35" s="134"/>
      <c r="E35" s="135"/>
    </row>
    <row r="36" spans="1:5" ht="25.5" customHeight="1" x14ac:dyDescent="0.35">
      <c r="A36" s="39" t="s">
        <v>221</v>
      </c>
      <c r="B36" s="38"/>
      <c r="C36" s="39" t="s">
        <v>223</v>
      </c>
      <c r="D36" s="136"/>
      <c r="E36" s="136"/>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2" zoomScaleNormal="100" workbookViewId="0">
      <selection activeCell="A4" sqref="A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UPGL2114</v>
      </c>
      <c r="C5" s="119" t="str">
        <f>IF('Loan Outstanding Report'!$H$5="", "", 'Loan Outstanding Report'!$H$5)</f>
        <v>Allahabad</v>
      </c>
      <c r="D5" s="41" t="s">
        <v>276</v>
      </c>
      <c r="E5" s="65">
        <v>45989</v>
      </c>
      <c r="F5" s="38" t="s">
        <v>277</v>
      </c>
      <c r="G5" s="49" t="s">
        <v>278</v>
      </c>
      <c r="H5" s="49" t="s">
        <v>279</v>
      </c>
      <c r="I5" s="120" t="s">
        <v>256</v>
      </c>
      <c r="J5" s="120" t="s">
        <v>259</v>
      </c>
      <c r="K5" s="120" t="s">
        <v>263</v>
      </c>
      <c r="L5" s="11">
        <v>352001560</v>
      </c>
      <c r="M5" s="65" t="s">
        <v>264</v>
      </c>
      <c r="N5" s="124">
        <v>63000</v>
      </c>
      <c r="O5" s="124">
        <v>3360</v>
      </c>
      <c r="P5" s="121" t="s">
        <v>139</v>
      </c>
      <c r="Q5" s="80">
        <v>45145</v>
      </c>
      <c r="R5" s="124">
        <v>3360</v>
      </c>
      <c r="S5" s="124">
        <v>0</v>
      </c>
      <c r="T5" s="124">
        <v>0</v>
      </c>
      <c r="U5" s="125">
        <f t="shared" ref="U5" si="0">IF(AND(ISBLANK(R5),ISBLANK(S5),ISBLANK(T5)),"",R5-(S5+T5))</f>
        <v>3360</v>
      </c>
      <c r="V5" s="117" t="s">
        <v>202</v>
      </c>
      <c r="W5" s="122" t="s">
        <v>287</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4" width="8.7265625" style="99" customWidth="1"/>
    <col min="15" max="15" width="13.7265625" style="99" bestFit="1" customWidth="1"/>
    <col min="16" max="16" width="8.7265625" style="99" customWidth="1"/>
    <col min="17" max="17" width="14.26953125" style="99" customWidth="1"/>
    <col min="18" max="18" width="32.54296875" style="99" bestFit="1" customWidth="1"/>
    <col min="19" max="19" width="15.7265625" style="99" bestFit="1" customWidth="1"/>
    <col min="20"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2" width="8.7265625" style="99" customWidth="1"/>
    <col min="53" max="53" width="12.81640625" style="99" customWidth="1"/>
    <col min="54"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7.1796875" style="99" bestFit="1"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290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2"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247</v>
      </c>
      <c r="C5" s="38" t="s">
        <v>248</v>
      </c>
      <c r="D5" s="38" t="s">
        <v>249</v>
      </c>
      <c r="E5" s="38" t="s">
        <v>250</v>
      </c>
      <c r="F5" s="38" t="s">
        <v>251</v>
      </c>
      <c r="G5" s="84" t="s">
        <v>252</v>
      </c>
      <c r="H5" s="38" t="s">
        <v>251</v>
      </c>
      <c r="I5" s="84">
        <v>124510</v>
      </c>
      <c r="J5" s="38" t="s">
        <v>253</v>
      </c>
      <c r="K5" s="84">
        <v>124510</v>
      </c>
      <c r="L5" s="84" t="s">
        <v>254</v>
      </c>
      <c r="M5" s="38" t="s">
        <v>255</v>
      </c>
      <c r="N5" s="84">
        <v>556793</v>
      </c>
      <c r="O5" s="84" t="s">
        <v>256</v>
      </c>
      <c r="P5" s="84">
        <v>921524</v>
      </c>
      <c r="Q5" s="38" t="s">
        <v>257</v>
      </c>
      <c r="R5" s="38" t="s">
        <v>258</v>
      </c>
      <c r="S5" s="84" t="s">
        <v>259</v>
      </c>
      <c r="T5" s="84" t="s">
        <v>259</v>
      </c>
      <c r="U5" s="84" t="s">
        <v>260</v>
      </c>
      <c r="V5" s="84" t="s">
        <v>261</v>
      </c>
      <c r="W5" s="84">
        <v>541</v>
      </c>
      <c r="X5" s="38" t="s">
        <v>262</v>
      </c>
      <c r="Y5" s="84">
        <v>352001560</v>
      </c>
      <c r="Z5" s="38" t="s">
        <v>263</v>
      </c>
      <c r="AA5" s="108" t="s">
        <v>264</v>
      </c>
      <c r="AB5" s="84">
        <v>63000</v>
      </c>
      <c r="AC5" s="108" t="s">
        <v>265</v>
      </c>
      <c r="AD5" s="84">
        <v>24</v>
      </c>
      <c r="AE5" s="84" t="s">
        <v>266</v>
      </c>
      <c r="AF5" s="84" t="s">
        <v>267</v>
      </c>
      <c r="AG5" s="108" t="s">
        <v>268</v>
      </c>
      <c r="AH5" s="84" t="s">
        <v>269</v>
      </c>
      <c r="AI5" s="108" t="s">
        <v>270</v>
      </c>
      <c r="AJ5" s="84">
        <v>3360</v>
      </c>
      <c r="AK5" s="84">
        <v>3360</v>
      </c>
      <c r="AL5" s="108" t="s">
        <v>271</v>
      </c>
      <c r="AM5" s="84">
        <v>59215.09</v>
      </c>
      <c r="AN5" s="112">
        <v>18064.91</v>
      </c>
      <c r="AO5" s="112">
        <v>77280</v>
      </c>
      <c r="AP5" s="112">
        <v>3784.91</v>
      </c>
      <c r="AQ5" s="112">
        <v>91.09</v>
      </c>
      <c r="AR5" s="112">
        <v>3876</v>
      </c>
      <c r="AS5" s="112">
        <v>3784.91</v>
      </c>
      <c r="AT5" s="112">
        <v>91.09</v>
      </c>
      <c r="AU5" s="112">
        <v>3876</v>
      </c>
      <c r="AV5" s="84">
        <v>28</v>
      </c>
      <c r="AW5" s="84">
        <v>144</v>
      </c>
      <c r="AX5" s="84" t="s">
        <v>274</v>
      </c>
      <c r="AY5" s="108"/>
      <c r="AZ5" s="84"/>
      <c r="BA5" s="84"/>
      <c r="BB5" s="84" t="s">
        <v>272</v>
      </c>
      <c r="BC5" s="84" t="s">
        <v>145</v>
      </c>
      <c r="BD5" s="108"/>
      <c r="BE5" s="84"/>
      <c r="BF5" s="38" t="s">
        <v>259</v>
      </c>
      <c r="BG5" s="84" t="s">
        <v>273</v>
      </c>
      <c r="BH5" s="114" t="s">
        <v>275</v>
      </c>
      <c r="BI5" s="38" t="s">
        <v>110</v>
      </c>
      <c r="BJ5" s="85">
        <v>45989</v>
      </c>
      <c r="BK5" s="84"/>
      <c r="BL5" s="38" t="s">
        <v>114</v>
      </c>
      <c r="BM5" s="115" t="s">
        <v>119</v>
      </c>
      <c r="BN5" s="116" t="s">
        <v>200</v>
      </c>
      <c r="BO5" s="84" t="s">
        <v>242</v>
      </c>
      <c r="BP5" s="84">
        <v>3360</v>
      </c>
      <c r="BQ5" s="117" t="s">
        <v>202</v>
      </c>
      <c r="BR5" s="130" t="s">
        <v>287</v>
      </c>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2025-11-29T05:15:35Z</dcterms:modified>
</cp:coreProperties>
</file>