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2684.SSFL\Desktop\CSS\Singhpur\Fraud Investigation Report\"/>
    </mc:Choice>
  </mc:AlternateContent>
  <xr:revisionPtr revIDLastSave="0" documentId="13_ncr:1_{0731C440-756C-437C-AE09-24A5C8A9EB1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F19" i="20" l="1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7" i="20"/>
  <c r="G7" i="20"/>
  <c r="H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21" i="20"/>
  <c r="C22" i="20"/>
  <c r="C34" i="20"/>
  <c r="C35" i="20"/>
  <c r="C58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40" i="20"/>
  <c r="B58" i="20"/>
  <c r="B59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4" i="20" l="1"/>
  <c r="B43" i="20"/>
  <c r="C57" i="20"/>
  <c r="B42" i="20"/>
  <c r="C56" i="20"/>
  <c r="B41" i="20"/>
  <c r="C40" i="20"/>
  <c r="B23" i="20"/>
  <c r="C54" i="20"/>
  <c r="B28" i="20"/>
  <c r="C55" i="20"/>
  <c r="B22" i="20"/>
  <c r="C41" i="20"/>
  <c r="B57" i="20"/>
  <c r="B21" i="20"/>
  <c r="B56" i="20"/>
  <c r="B17" i="20"/>
  <c r="C42" i="20"/>
  <c r="B55" i="20"/>
  <c r="C31" i="20"/>
  <c r="B46" i="20"/>
  <c r="B45" i="20"/>
  <c r="B29" i="20"/>
  <c r="C59" i="20"/>
  <c r="C43" i="20"/>
  <c r="C23" i="20"/>
  <c r="C33" i="20"/>
  <c r="B34" i="20"/>
  <c r="C32" i="20"/>
  <c r="B33" i="20"/>
  <c r="C47" i="20"/>
  <c r="B32" i="20"/>
  <c r="C46" i="20"/>
  <c r="C30" i="20"/>
  <c r="C53" i="20"/>
  <c r="B53" i="20"/>
  <c r="B52" i="20"/>
  <c r="B47" i="20"/>
  <c r="B31" i="20"/>
  <c r="C45" i="20"/>
  <c r="C29" i="20"/>
  <c r="C11" i="20"/>
  <c r="B54" i="20"/>
  <c r="C52" i="20"/>
  <c r="B30" i="20"/>
  <c r="C44" i="20"/>
  <c r="C28" i="20"/>
  <c r="B51" i="20"/>
  <c r="B39" i="20"/>
  <c r="B27" i="20"/>
  <c r="C51" i="20"/>
  <c r="C39" i="20"/>
  <c r="C27" i="20"/>
  <c r="B50" i="20"/>
  <c r="B38" i="20"/>
  <c r="B26" i="20"/>
  <c r="C50" i="20"/>
  <c r="C38" i="20"/>
  <c r="C26" i="20"/>
  <c r="B61" i="20"/>
  <c r="B49" i="20"/>
  <c r="B37" i="20"/>
  <c r="B25" i="20"/>
  <c r="C61" i="20"/>
  <c r="C49" i="20"/>
  <c r="C37" i="20"/>
  <c r="C25" i="20"/>
  <c r="B60" i="20"/>
  <c r="B48" i="20"/>
  <c r="B36" i="20"/>
  <c r="B24" i="20"/>
  <c r="C60" i="20"/>
  <c r="C48" i="20"/>
  <c r="C36" i="20"/>
  <c r="C24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<sst xmlns="http://schemas.openxmlformats.org/spreadsheetml/2006/main" count="386" uniqueCount="307">
  <si>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</si>
  <si>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</si>
  <si>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</si>
  <si>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</si>
  <si>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</si>
  <si>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</si>
  <si>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</si>
  <si>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</si>
  <si>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</si>
  <si>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</si>
  <si>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</si>
  <si>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</si>
  <si>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</si>
  <si>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</si>
  <si>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</si>
  <si>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</si>
  <si>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</si>
  <si>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</si>
  <si>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</si>
  <si>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</si>
  <si>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</si>
  <si>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</si>
  <si>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</si>
  <si>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</si>
  <si>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</si>
  <si>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</si>
  <si>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</si>
  <si>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</si>
  <si>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</si>
  <si>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</si>
  <si>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</si>
  <si>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</si>
  <si>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</si>
  <si>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</si>
  <si>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</si>
  <si>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</si>
  <si>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</si>
  <si>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</si>
  <si>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</si>
  <si>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</si>
  <si>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</si>
  <si>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</si>
  <si>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</si>
  <si>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</si>
  <si>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</si>
  <si>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</si>
  <si>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</si>
  <si>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</si>
  <si>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</si>
  <si>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</si>
  <si>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</si>
  <si>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</si>
  <si>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</si>
  <si>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</si>
  <si>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</si>
  <si>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</si>
  <si>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</si>
  <si>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</si>
  <si>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</si>
  <si>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</si>
  <si>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</si>
  <si>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</si>
  <si>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</si>
  <si>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</si>
  <si>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</si>
  <si>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</si>
  <si>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</si>
  <si>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</si>
  <si>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</si>
  <si>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</si>
  <si>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</si>
  <si>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</si>
  <si>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</si>
  <si>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</si>
  <si>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</si>
  <si>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</si>
  <si>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</si>
  <si>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</si>
  <si>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</si>
  <si>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</si>
  <si>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</si>
  <si>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</si>
  <si>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</si>
  <si>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</si>
  <si>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</si>
  <si>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</si>
  <si>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</si>
  <si>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</si>
  <si>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</si>
  <si>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</si>
  <si>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</si>
  <si>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</si>
  <si>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</si>
  <si>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</si>
  <si>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</si>
  <si>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</si>
  <si>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</si>
  <si>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</si>
  <si>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</si>
  <si>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</si>
  <si>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</si>
  <si>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</si>
  <si>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</si>
  <si>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</si>
  <si>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</si>
  <si>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</si>
  <si>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</si>
  <si>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</si>
  <si>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</si>
  <si>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</si>
  <si>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</si>
  <si>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</si>
  <si>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</si>
  <si>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</si>
  <si>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</si>
  <si>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</si>
  <si>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</si>
  <si>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</si>
  <si>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</si>
  <si>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</si>
  <si>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</si>
  <si>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</si>
  <si>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</si>
  <si>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</si>
  <si>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</si>
  <si>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</si>
  <si>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</si>
  <si>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</si>
  <si>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</si>
  <si>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</si>
  <si>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</si>
  <si>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</si>
  <si>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</si>
  <si>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</si>
  <si>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</si>
  <si>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</si>
  <si>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</si>
  <si>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</si>
  <si>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</si>
  <si>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</si>
  <si>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</si>
  <si>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</si>
  <si>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</si>
  <si>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</si>
  <si>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</si>
  <si>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</si>
  <si>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</si>
  <si>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</si>
  <si>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</si>
  <si>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</si>
  <si>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</si>
  <si>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</si>
  <si>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</si>
  <si>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</si>
  <si>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</si>
  <si>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</si>
  <si>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</si>
  <si>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</si>
  <si>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</si>
  <si>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</si>
  <si>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</si>
  <si>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</si>
  <si>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</si>
  <si>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</si>
  <si>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</si>
  <si>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</si>
  <si>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</si>
  <si>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</si>
  <si>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</si>
  <si>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</si>
  <si>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</si>
  <si>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</si>
  <si>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</si>
  <si>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</si>
  <si>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</si>
  <si>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</si>
  <si>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</si>
  <si>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</si>
  <si>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</si>
  <si>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</si>
  <si>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</si>
  <si>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</si>
  <si>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</si>
  <si>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</si>
  <si>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</si>
  <si>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</si>
  <si>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</si>
  <si>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</si>
  <si>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</si>
  <si>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</si>
  <si>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</si>
  <si>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</si>
  <si>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</si>
  <si>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</si>
  <si>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</si>
  <si>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</si>
  <si>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</si>
  <si>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</si>
  <si>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</si>
  <si>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</si>
  <si>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</si>
  <si>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</si>
  <si>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</si>
  <si>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</si>
  <si>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</si>
  <si>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</si>
  <si>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</si>
  <si>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</si>
  <si>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</si>
  <si>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</si>
  <si>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</si>
  <si>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</si>
  <si>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</si>
  <si>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</si>
  <si>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</si>
  <si>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</si>
  <si>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</si>
  <si>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</si>
  <si>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</si>
  <si>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</si>
  <si>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</si>
  <si>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</si>
  <si>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</si>
  <si>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</si>
  <si>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</si>
  <si>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</si>
  <si>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</si>
  <si>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</si>
  <si>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</si>
  <si>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</si>
  <si>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</si>
  <si>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</si>
  <si>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</si>
  <si>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</si>
  <si>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</si>
  <si>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</si>
  <si>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</si>
  <si>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</si>
  <si>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</si>
  <si>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</si>
  <si>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</si>
  <si>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</si>
  <si>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</si>
  <si>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</si>
  <si>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</si>
  <si>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</si>
  <si>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</si>
  <si>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</si>
  <si>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</si>
  <si>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HINDU</t>
  </si>
  <si>
    <t/>
  </si>
  <si>
    <t>Complaint Not Lodged</t>
  </si>
  <si>
    <t>Alok Kumar Maharana/SF0083414</t>
  </si>
  <si>
    <t>Sanjaya Kumar Sahoo/SF0070624</t>
  </si>
  <si>
    <t>Manash Samal/SF0057264</t>
  </si>
  <si>
    <t>Reporting Time : 08:00</t>
  </si>
  <si>
    <t>&gt; 2 to 4 Years</t>
  </si>
  <si>
    <t>Branch Manager</t>
  </si>
  <si>
    <t>Completed-Report Submitted</t>
  </si>
  <si>
    <t>OR2758</t>
  </si>
  <si>
    <t>Singhpur</t>
  </si>
  <si>
    <t>Jajpur Town</t>
  </si>
  <si>
    <t>Sangram Keshari Jena</t>
  </si>
  <si>
    <t>SF0057317</t>
  </si>
  <si>
    <t>Sagar Kumar Behera</t>
  </si>
  <si>
    <t>SF0051555</t>
  </si>
  <si>
    <t>Branch Quality Manager</t>
  </si>
  <si>
    <t>Form Date :26-11-25</t>
  </si>
  <si>
    <t>To Date :26-11-25</t>
  </si>
  <si>
    <t>Biranchi Narayan Swain/SF0003954</t>
  </si>
  <si>
    <t>Krushna Chandra Sahoo/SF0083225</t>
  </si>
  <si>
    <t>Argal</t>
  </si>
  <si>
    <t>SF0096248</t>
  </si>
  <si>
    <t>Tapas Rout</t>
  </si>
  <si>
    <t>Argal-484071</t>
  </si>
  <si>
    <t>lucky</t>
  </si>
  <si>
    <t>Chetana</t>
  </si>
  <si>
    <t>SSF4935296</t>
  </si>
  <si>
    <t>SC</t>
  </si>
  <si>
    <t>Buffalo purchase</t>
  </si>
  <si>
    <t>NIRUPAMA JENA</t>
  </si>
  <si>
    <t>24-Nov-2023</t>
  </si>
  <si>
    <t>04</t>
  </si>
  <si>
    <t>1</t>
  </si>
  <si>
    <t>2.01 Yrs</t>
  </si>
  <si>
    <t>24 Nov 2023</t>
  </si>
  <si>
    <t>04-Jan-2024</t>
  </si>
  <si>
    <t>28-Nov-2024</t>
  </si>
  <si>
    <t>Close</t>
  </si>
  <si>
    <t>8093991755</t>
  </si>
  <si>
    <t>As per Borrower NIRUPAMA JENA(353804002)and Loan card Statement, I observed that Borrower paid Rs 2240/ to BQM Rajesh Kumar Jena on 04-09-24 but that amount not Remitted to Branch.</t>
  </si>
  <si>
    <t>SF0056580</t>
  </si>
  <si>
    <t>Rajesh Kumar Jena</t>
  </si>
  <si>
    <t>BQM</t>
  </si>
  <si>
    <t>Terminated</t>
  </si>
  <si>
    <t>Rs 2240/- Pending for Recovery.</t>
  </si>
  <si>
    <t>Agriculture &amp; Farming</t>
  </si>
  <si>
    <t>2</t>
  </si>
  <si>
    <t>2.00 Yrs</t>
  </si>
  <si>
    <t>&lt;= 2 Years</t>
  </si>
  <si>
    <t>04-Jan-2025</t>
  </si>
  <si>
    <t>04-Nov-2025</t>
  </si>
  <si>
    <t>Open</t>
  </si>
  <si>
    <t>Borrower is not aware about Viswas Loan which is Disbursed by BM and Loan card is not issued to Borrower.</t>
  </si>
  <si>
    <t>As per Borrower NIRUPAMA JENA(353804002)and Loan card Statement, I observed that Borrower paid Rs 2240/ to BQM Rajesh Kumar Jena on 04-09-24 but that amount not Remitted to Branch.
As per Borrower and Loan Card, only 2 EMI's yet to pending from Borrower End  .</t>
  </si>
  <si>
    <t>FN25-26-03067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</si>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</sst>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45989</v>
      </c>
      <c r="H5" s="107" t="s">
        <v>306</v>
      </c>
      <c r="I5" s="61">
        <v>45989</v>
      </c>
      <c r="J5" s="74" t="str">
        <f>IF('Physical Cash at Safe'!D28="Yes",'Physical Cash at Safe'!E28,IF('Borrower Wise Details'!D5&lt;&gt;"",'Borrower Wise Details'!D5,""))</f>
        <v>FN25-26-03067</v>
      </c>
      <c r="K5" s="81">
        <v>1</v>
      </c>
      <c r="L5" s="82">
        <v>2240</v>
      </c>
      <c r="M5" s="82">
        <v>0</v>
      </c>
      <c r="N5" s="82" t="s">
        <v>269</v>
      </c>
      <c r="O5" s="82" t="s">
        <v>270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Rajesh Kumar Jena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SF0056580</v>
      </c>
      <c r="U5" s="77" t="s">
        <v>294</v>
      </c>
      <c r="V5" s="61">
        <v>45563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</v>
      </c>
      <c r="Z5" s="61">
        <v>45987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Rajesh Kumar Jena</v>
      </c>
      <c r="E5" s="68" t="str">
        <f>IF(OR('Fraud Investigation Report'!T5="", 'Fraud Investigation Report'!T5=0), "", 'Fraud Investigation Report'!T5)</f>
        <v>SF0056580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FN25-26-03067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260</v>
      </c>
      <c r="C4" s="41" t="s">
        <v>261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45987</v>
      </c>
      <c r="C6" s="18">
        <v>45986</v>
      </c>
      <c r="D6" s="18">
        <v>45987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ht="14.4" x14ac:dyDescent="0.3">
      <c r="A19" s="29"/>
      <c r="B19" s="30" t="s">
        <v>76</v>
      </c>
      <c r="C19" s="31">
        <f>SUM(C10:C18)</f>
        <v>1446</v>
      </c>
      <c r="D19" s="30" t="s">
        <v>76</v>
      </c>
      <c r="E19" s="31">
        <f>SUM(E10:E18)</f>
        <v>1446</v>
      </c>
    </row>
    <row r="20" spans="1:5" ht="30" customHeight="1" x14ac:dyDescent="0.3">
      <c r="A20" s="161" t="s">
        <v>97</v>
      </c>
      <c r="B20" s="162"/>
      <c r="C20" s="32">
        <v>1446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32">
        <v>282</v>
      </c>
      <c r="E33" s="133"/>
    </row>
    <row r="34" spans="1:5" ht="27.6" x14ac:dyDescent="0.3">
      <c r="A34" s="39" t="s">
        <v>217</v>
      </c>
      <c r="B34" s="38" t="s">
        <v>262</v>
      </c>
      <c r="C34" s="39" t="s">
        <v>218</v>
      </c>
      <c r="D34" s="134" t="s">
        <v>264</v>
      </c>
      <c r="E34" s="135"/>
    </row>
    <row r="35" spans="1:5" ht="27.6" x14ac:dyDescent="0.3">
      <c r="A35" s="39" t="s">
        <v>219</v>
      </c>
      <c r="B35" s="38" t="s">
        <v>263</v>
      </c>
      <c r="C35" s="39" t="s">
        <v>221</v>
      </c>
      <c r="D35" s="134" t="s">
        <v>265</v>
      </c>
      <c r="E35" s="135"/>
    </row>
    <row r="36" spans="1:5" ht="25.5" customHeight="1" x14ac:dyDescent="0.3">
      <c r="A36" s="39" t="s">
        <v>220</v>
      </c>
      <c r="B36" s="38" t="s">
        <v>257</v>
      </c>
      <c r="C36" s="39" t="s">
        <v>222</v>
      </c>
      <c r="D36" s="136" t="s">
        <v>266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305</v>
      </c>
      <c r="E5" s="65">
        <v>45987</v>
      </c>
      <c r="F5" s="38" t="s">
        <v>292</v>
      </c>
      <c r="G5" s="49" t="s">
        <v>291</v>
      </c>
      <c r="H5" s="49" t="s">
        <v>293</v>
      </c>
      <c r="I5" s="120" t="s">
        <v>274</v>
      </c>
      <c r="J5" s="120" t="s">
        <v>277</v>
      </c>
      <c r="K5" s="120" t="s">
        <v>280</v>
      </c>
      <c r="L5" s="11">
        <v>353804002</v>
      </c>
      <c r="M5" s="65" t="s">
        <v>281</v>
      </c>
      <c r="N5" s="124">
        <v>42000</v>
      </c>
      <c r="O5" s="124">
        <v>2240</v>
      </c>
      <c r="P5" s="121" t="s">
        <v>139</v>
      </c>
      <c r="Q5" s="80">
        <v>45539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>
        <v>0</v>
      </c>
      <c r="U6" s="125">
        <f t="shared" ref="U6:U69" si="1">IF(AND(ISBLANK(R6),ISBLANK(S6),ISBLANK(T6)),"",R6-(S6+T6))</f>
        <v>0</v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>IF(J7&lt;&gt;"", $F$5, "")</f>
        <v/>
      </c>
      <c r="G7" s="49" t="str">
        <f>IF(J7&lt;&gt;"", $G$5, "")</f>
        <v/>
      </c>
      <c r="H7" s="49" t="str">
        <f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>
        <v>0</v>
      </c>
      <c r="U7" s="125">
        <f t="shared" si="1"/>
        <v>0</v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11" si="5">IF(J8&lt;&gt;"", $F$5, "")</f>
        <v/>
      </c>
      <c r="G8" s="49" t="str">
        <f t="shared" ref="G8:G11" si="6">IF(J8&lt;&gt;"", $G$5, "")</f>
        <v/>
      </c>
      <c r="H8" s="49" t="str">
        <f t="shared" ref="H8:H11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>
        <v>0</v>
      </c>
      <c r="U8" s="125">
        <f t="shared" si="1"/>
        <v>0</v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8">IF(J12&lt;&gt;"", $F$5, "")</f>
        <v/>
      </c>
      <c r="G12" s="49" t="str">
        <f t="shared" ref="G12:G70" si="9">IF(J12&lt;&gt;"", $G$5, "")</f>
        <v/>
      </c>
      <c r="H12" s="49" t="str">
        <f t="shared" ref="H12:H70" si="10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" si="11">IF(J14&lt;&gt;"", $F$5, "")</f>
        <v/>
      </c>
      <c r="G14" s="49" t="str">
        <f t="shared" ref="G14" si="12">IF(J14&lt;&gt;"", $G$5, "")</f>
        <v/>
      </c>
      <c r="H14" s="49" t="str">
        <f t="shared" ref="H14" si="13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18" si="14">IF(J15&lt;&gt;"", $F$5, "")</f>
        <v/>
      </c>
      <c r="G15" s="49" t="str">
        <f t="shared" ref="G15:G18" si="15">IF(J15&lt;&gt;"", $G$5, "")</f>
        <v/>
      </c>
      <c r="H15" s="49" t="str">
        <f t="shared" ref="H15:H18" si="16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14"/>
        <v/>
      </c>
      <c r="G16" s="49" t="str">
        <f t="shared" si="15"/>
        <v/>
      </c>
      <c r="H16" s="49" t="str">
        <f t="shared" si="1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14"/>
        <v/>
      </c>
      <c r="G17" s="49" t="str">
        <f t="shared" si="15"/>
        <v/>
      </c>
      <c r="H17" s="49" t="str">
        <f t="shared" si="1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14"/>
        <v/>
      </c>
      <c r="G18" s="49" t="str">
        <f t="shared" si="15"/>
        <v/>
      </c>
      <c r="H18" s="49" t="str">
        <f t="shared" si="1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ref="F19" si="17">IF(J19&lt;&gt;"", $F$5, "")</f>
        <v/>
      </c>
      <c r="G19" s="49" t="str">
        <f t="shared" ref="G19" si="18">IF(J19&lt;&gt;"", $G$5, "")</f>
        <v/>
      </c>
      <c r="H19" s="49" t="str">
        <f t="shared" ref="H19" si="19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>
        <v>0</v>
      </c>
      <c r="U26" s="125">
        <f t="shared" si="1"/>
        <v>0</v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>
        <v>0</v>
      </c>
      <c r="U27" s="125">
        <f t="shared" si="1"/>
        <v>0</v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>
        <v>0</v>
      </c>
      <c r="U28" s="125">
        <f t="shared" si="1"/>
        <v>0</v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>
        <v>0</v>
      </c>
      <c r="U29" s="125">
        <f t="shared" si="1"/>
        <v>0</v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>
        <v>0</v>
      </c>
      <c r="U30" s="125">
        <f t="shared" si="1"/>
        <v>0</v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>
        <v>0</v>
      </c>
      <c r="U31" s="125">
        <f t="shared" si="1"/>
        <v>0</v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>
        <v>0</v>
      </c>
      <c r="U32" s="125">
        <f t="shared" si="1"/>
        <v>0</v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>
        <v>0</v>
      </c>
      <c r="U33" s="125">
        <f t="shared" si="1"/>
        <v>0</v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>
        <v>0</v>
      </c>
      <c r="U34" s="125">
        <f t="shared" si="1"/>
        <v>0</v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>
        <v>0</v>
      </c>
      <c r="U35" s="125">
        <f t="shared" si="1"/>
        <v>0</v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>
        <v>0</v>
      </c>
      <c r="U36" s="125">
        <f t="shared" si="1"/>
        <v>0</v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>
        <v>0</v>
      </c>
      <c r="U37" s="125">
        <f t="shared" si="1"/>
        <v>0</v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>
        <v>0</v>
      </c>
      <c r="U38" s="125">
        <f t="shared" si="1"/>
        <v>0</v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>
        <v>0</v>
      </c>
      <c r="U39" s="125">
        <f t="shared" si="1"/>
        <v>0</v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>
        <v>0</v>
      </c>
      <c r="U40" s="125">
        <f t="shared" si="1"/>
        <v>0</v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>
        <v>0</v>
      </c>
      <c r="U41" s="125">
        <f t="shared" si="1"/>
        <v>0</v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>
        <v>0</v>
      </c>
      <c r="U42" s="125">
        <f t="shared" si="1"/>
        <v>0</v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>
        <v>0</v>
      </c>
      <c r="U43" s="125">
        <f t="shared" si="1"/>
        <v>0</v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>
        <v>0</v>
      </c>
      <c r="U44" s="125">
        <f t="shared" si="1"/>
        <v>0</v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>
        <v>0</v>
      </c>
      <c r="U45" s="125">
        <f t="shared" si="1"/>
        <v>0</v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>
        <v>0</v>
      </c>
      <c r="U46" s="125">
        <f t="shared" si="1"/>
        <v>0</v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>
        <v>0</v>
      </c>
      <c r="U47" s="125">
        <f t="shared" si="1"/>
        <v>0</v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>
        <v>0</v>
      </c>
      <c r="U48" s="125">
        <f t="shared" si="1"/>
        <v>0</v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>
        <v>0</v>
      </c>
      <c r="U49" s="125">
        <f t="shared" si="1"/>
        <v>0</v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>
        <v>0</v>
      </c>
      <c r="U50" s="125">
        <f t="shared" si="1"/>
        <v>0</v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>
        <v>0</v>
      </c>
      <c r="U51" s="125">
        <f t="shared" si="1"/>
        <v>0</v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>
        <v>0</v>
      </c>
      <c r="U52" s="125">
        <f t="shared" si="1"/>
        <v>0</v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>
        <v>0</v>
      </c>
      <c r="U53" s="125">
        <f t="shared" si="1"/>
        <v>0</v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>
        <v>0</v>
      </c>
      <c r="U54" s="125">
        <f t="shared" si="1"/>
        <v>0</v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>
        <v>0</v>
      </c>
      <c r="U55" s="125">
        <f t="shared" si="1"/>
        <v>0</v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>
        <v>0</v>
      </c>
      <c r="U56" s="125">
        <f t="shared" si="1"/>
        <v>0</v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>
        <v>0</v>
      </c>
      <c r="U57" s="125">
        <f t="shared" si="1"/>
        <v>0</v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>
        <v>0</v>
      </c>
      <c r="U58" s="125">
        <f t="shared" si="1"/>
        <v>0</v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>
        <v>0</v>
      </c>
      <c r="U59" s="125">
        <f t="shared" si="1"/>
        <v>0</v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>
        <v>0</v>
      </c>
      <c r="U60" s="125">
        <f t="shared" si="1"/>
        <v>0</v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>
        <v>0</v>
      </c>
      <c r="U61" s="125">
        <f t="shared" si="1"/>
        <v>0</v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5546875" style="99" customWidth="1"/>
    <col min="16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8.44140625" style="102" customWidth="1"/>
    <col min="67" max="67" width="18.5546875" style="103" customWidth="1"/>
    <col min="68" max="68" width="12.21875" style="99" customWidth="1"/>
    <col min="69" max="69" width="22.6640625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261</v>
      </c>
      <c r="G5" s="84" t="s">
        <v>259</v>
      </c>
      <c r="H5" s="38" t="s">
        <v>260</v>
      </c>
      <c r="I5" s="84">
        <v>58064</v>
      </c>
      <c r="J5" s="38" t="s">
        <v>271</v>
      </c>
      <c r="K5" s="84">
        <v>58064</v>
      </c>
      <c r="L5" s="84" t="s">
        <v>272</v>
      </c>
      <c r="M5" s="38" t="s">
        <v>273</v>
      </c>
      <c r="N5" s="84">
        <v>209813</v>
      </c>
      <c r="O5" s="84" t="s">
        <v>274</v>
      </c>
      <c r="P5" s="84">
        <v>277407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249</v>
      </c>
      <c r="W5" s="84">
        <v>541</v>
      </c>
      <c r="X5" s="38" t="s">
        <v>279</v>
      </c>
      <c r="Y5" s="84">
        <v>353804002</v>
      </c>
      <c r="Z5" s="38" t="s">
        <v>280</v>
      </c>
      <c r="AA5" s="108" t="s">
        <v>281</v>
      </c>
      <c r="AB5" s="84">
        <v>42000</v>
      </c>
      <c r="AC5" s="108" t="s">
        <v>282</v>
      </c>
      <c r="AD5" s="84">
        <v>24</v>
      </c>
      <c r="AE5" s="84" t="s">
        <v>283</v>
      </c>
      <c r="AF5" s="84" t="s">
        <v>284</v>
      </c>
      <c r="AG5" s="108" t="s">
        <v>285</v>
      </c>
      <c r="AH5" s="84" t="s">
        <v>256</v>
      </c>
      <c r="AI5" s="108" t="s">
        <v>286</v>
      </c>
      <c r="AJ5" s="84">
        <v>2240</v>
      </c>
      <c r="AK5" s="84">
        <v>2240</v>
      </c>
      <c r="AL5" s="108" t="s">
        <v>287</v>
      </c>
      <c r="AM5" s="84">
        <v>42000</v>
      </c>
      <c r="AN5" s="112">
        <v>8769.93</v>
      </c>
      <c r="AO5" s="112">
        <v>50769.93</v>
      </c>
      <c r="AP5" s="112">
        <v>0</v>
      </c>
      <c r="AQ5" s="112">
        <v>3534.07</v>
      </c>
      <c r="AR5" s="112">
        <v>3534.07</v>
      </c>
      <c r="AS5" s="112">
        <v>0</v>
      </c>
      <c r="AT5" s="112">
        <v>0</v>
      </c>
      <c r="AU5" s="112">
        <v>0</v>
      </c>
      <c r="AV5" s="84">
        <v>11</v>
      </c>
      <c r="AW5" s="84"/>
      <c r="AX5" s="84"/>
      <c r="AY5" s="108"/>
      <c r="AZ5" s="84"/>
      <c r="BA5" s="84"/>
      <c r="BB5" s="84" t="s">
        <v>288</v>
      </c>
      <c r="BC5" s="84" t="s">
        <v>250</v>
      </c>
      <c r="BD5" s="108"/>
      <c r="BE5" s="84">
        <v>0</v>
      </c>
      <c r="BF5" s="38" t="s">
        <v>277</v>
      </c>
      <c r="BG5" s="84" t="s">
        <v>289</v>
      </c>
      <c r="BH5" s="114" t="s">
        <v>254</v>
      </c>
      <c r="BI5" s="38" t="s">
        <v>110</v>
      </c>
      <c r="BJ5" s="85">
        <v>45987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201</v>
      </c>
      <c r="BR5" s="130" t="s">
        <v>304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248</v>
      </c>
      <c r="D6" s="38" t="s">
        <v>244</v>
      </c>
      <c r="E6" s="38" t="s">
        <v>244</v>
      </c>
      <c r="F6" s="38" t="s">
        <v>261</v>
      </c>
      <c r="G6" s="84" t="s">
        <v>259</v>
      </c>
      <c r="H6" s="38" t="s">
        <v>260</v>
      </c>
      <c r="I6" s="84">
        <v>58064</v>
      </c>
      <c r="J6" s="38" t="s">
        <v>271</v>
      </c>
      <c r="K6" s="84">
        <v>58064</v>
      </c>
      <c r="L6" s="84" t="s">
        <v>272</v>
      </c>
      <c r="M6" s="38" t="s">
        <v>273</v>
      </c>
      <c r="N6" s="84">
        <v>209813</v>
      </c>
      <c r="O6" s="84" t="s">
        <v>274</v>
      </c>
      <c r="P6" s="84">
        <v>277407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249</v>
      </c>
      <c r="W6" s="84">
        <v>0</v>
      </c>
      <c r="X6" s="38" t="s">
        <v>296</v>
      </c>
      <c r="Y6" s="84">
        <v>358841541</v>
      </c>
      <c r="Z6" s="38" t="s">
        <v>280</v>
      </c>
      <c r="AA6" s="108" t="s">
        <v>287</v>
      </c>
      <c r="AB6" s="84">
        <v>35000</v>
      </c>
      <c r="AC6" s="108" t="s">
        <v>282</v>
      </c>
      <c r="AD6" s="84">
        <v>24</v>
      </c>
      <c r="AE6" s="84" t="s">
        <v>297</v>
      </c>
      <c r="AF6" s="84" t="s">
        <v>298</v>
      </c>
      <c r="AG6" s="108" t="s">
        <v>285</v>
      </c>
      <c r="AH6" s="84" t="s">
        <v>299</v>
      </c>
      <c r="AI6" s="108" t="s">
        <v>300</v>
      </c>
      <c r="AJ6" s="84">
        <v>1860</v>
      </c>
      <c r="AK6" s="84">
        <v>1860</v>
      </c>
      <c r="AL6" s="108" t="s">
        <v>301</v>
      </c>
      <c r="AM6" s="84">
        <v>13716.71</v>
      </c>
      <c r="AN6" s="112">
        <v>6743.29</v>
      </c>
      <c r="AO6" s="112">
        <v>20460</v>
      </c>
      <c r="AP6" s="112">
        <v>21283.29</v>
      </c>
      <c r="AQ6" s="112">
        <v>3227.71</v>
      </c>
      <c r="AR6" s="112">
        <v>24511</v>
      </c>
      <c r="AS6" s="112">
        <v>0</v>
      </c>
      <c r="AT6" s="112">
        <v>0</v>
      </c>
      <c r="AU6" s="112">
        <v>0</v>
      </c>
      <c r="AV6" s="84">
        <v>11</v>
      </c>
      <c r="AW6" s="84"/>
      <c r="AX6" s="84"/>
      <c r="AY6" s="108"/>
      <c r="AZ6" s="84"/>
      <c r="BA6" s="84"/>
      <c r="BB6" s="84" t="s">
        <v>302</v>
      </c>
      <c r="BC6" s="84" t="s">
        <v>250</v>
      </c>
      <c r="BD6" s="108"/>
      <c r="BE6" s="84">
        <v>0</v>
      </c>
      <c r="BF6" s="38" t="s">
        <v>277</v>
      </c>
      <c r="BG6" s="84" t="s">
        <v>289</v>
      </c>
      <c r="BH6" s="114" t="s">
        <v>254</v>
      </c>
      <c r="BI6" s="38" t="s">
        <v>110</v>
      </c>
      <c r="BJ6" s="85">
        <v>45987</v>
      </c>
      <c r="BK6" s="84"/>
      <c r="BL6" s="38" t="s">
        <v>114</v>
      </c>
      <c r="BM6" s="115" t="s">
        <v>119</v>
      </c>
      <c r="BN6" s="116" t="s">
        <v>200</v>
      </c>
      <c r="BO6" s="84" t="s">
        <v>241</v>
      </c>
      <c r="BP6" s="84"/>
      <c r="BQ6" s="117"/>
      <c r="BR6" s="130" t="s">
        <v>303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30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30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30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Narasingha Behera</cp:lastModifiedBy>
  <cp:lastPrinted>2025-05-06T06:37:39Z</cp:lastPrinted>
  <dcterms:created xsi:type="dcterms:W3CDTF">2023-04-07T11:05:50Z</dcterms:created>
  <dcterms:modified xsi:type="dcterms:W3CDTF">2025-11-29T03:18:54Z</dcterms:modified>
</cp:coreProperties>
</file>