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1B409C03-A959-4F63-B857-FE93DD118BE9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<sst xmlns="http://schemas.openxmlformats.org/spreadsheetml/2006/main" count="350" uniqueCount="297">
  <si>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</si>
  <si>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</si>
  <si>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</si>
  <si>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</si>
  <si>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</si>
  <si>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</si>
  <si>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</si>
  <si>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</si>
  <si>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</si>
  <si>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</si>
  <si>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</si>
  <si>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</si>
  <si>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</si>
  <si>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</si>
  <si>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</si>
  <si>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</si>
  <si>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</si>
  <si>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</si>
  <si>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</si>
  <si>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</si>
  <si>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</si>
  <si>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</si>
  <si>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</si>
  <si>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</si>
  <si>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</si>
  <si>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</si>
  <si>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</si>
  <si>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</si>
  <si>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</si>
  <si>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</si>
  <si>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</si>
  <si>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</si>
  <si>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</si>
  <si>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</si>
  <si>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</si>
  <si>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</si>
  <si>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</si>
  <si>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</si>
  <si>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</si>
  <si>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</si>
  <si>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</si>
  <si>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</si>
  <si>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</si>
  <si>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</si>
  <si>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</si>
  <si>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</si>
  <si>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</si>
  <si>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</si>
  <si>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</si>
  <si>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</si>
  <si>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</si>
  <si>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</si>
  <si>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</si>
  <si>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</si>
  <si>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</si>
  <si>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</si>
  <si>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</si>
  <si>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</si>
  <si>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</si>
  <si>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</si>
  <si>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</si>
  <si>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</si>
  <si>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</si>
  <si>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</si>
  <si>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</si>
  <si>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</si>
  <si>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</si>
  <si>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</si>
  <si>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</si>
  <si>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</si>
  <si>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</si>
  <si>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</si>
  <si>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</si>
  <si>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</si>
  <si>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</si>
  <si>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</si>
  <si>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</si>
  <si>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</si>
  <si>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</si>
  <si>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</si>
  <si>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</si>
  <si>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</si>
  <si>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</si>
  <si>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</si>
  <si>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</si>
  <si>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</si>
  <si>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</si>
  <si>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</si>
  <si>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</si>
  <si>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</si>
  <si>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</si>
  <si>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</si>
  <si>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</si>
  <si>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</si>
  <si>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</si>
  <si>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</si>
  <si>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</si>
  <si>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</si>
  <si>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</si>
  <si>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</si>
  <si>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</si>
  <si>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</si>
  <si>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</si>
  <si>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</si>
  <si>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</si>
  <si>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</si>
  <si>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</si>
  <si>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</si>
  <si>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</si>
  <si>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</si>
  <si>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</si>
  <si>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</si>
  <si>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</si>
  <si>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</si>
  <si>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</si>
  <si>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</si>
  <si>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</si>
  <si>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</si>
  <si>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</si>
  <si>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</si>
  <si>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</si>
  <si>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</si>
  <si>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</si>
  <si>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</si>
  <si>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</si>
  <si>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</si>
  <si>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</si>
  <si>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</si>
  <si>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</si>
  <si>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</si>
  <si>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</si>
  <si>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</si>
  <si>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</si>
  <si>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</si>
  <si>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</si>
  <si>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</si>
  <si>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</si>
  <si>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</si>
  <si>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</si>
  <si>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</si>
  <si>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</si>
  <si>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</si>
  <si>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</si>
  <si>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</si>
  <si>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</si>
  <si>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</si>
  <si>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</si>
  <si>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</si>
  <si>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</si>
  <si>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</si>
  <si>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</si>
  <si>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</si>
  <si>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</si>
  <si>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</si>
  <si>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</si>
  <si>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</si>
  <si>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</si>
  <si>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</si>
  <si>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</si>
  <si>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</si>
  <si>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</si>
  <si>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</si>
  <si>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</si>
  <si>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</si>
  <si>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</si>
  <si>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</si>
  <si>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</si>
  <si>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</si>
  <si>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</si>
  <si>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</si>
  <si>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</si>
  <si>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</si>
  <si>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</si>
  <si>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</si>
  <si>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</si>
  <si>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</si>
  <si>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</si>
  <si>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</si>
  <si>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</si>
  <si>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</si>
  <si>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</si>
  <si>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</si>
  <si>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</si>
  <si>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</si>
  <si>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</si>
  <si>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</si>
  <si>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</si>
  <si>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</si>
  <si>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</si>
  <si>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</si>
  <si>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</si>
  <si>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</si>
  <si>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</si>
  <si>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</si>
  <si>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</si>
  <si>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</si>
  <si>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</si>
  <si>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</si>
  <si>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</si>
  <si>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</si>
  <si>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</si>
  <si>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</si>
  <si>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</si>
  <si>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</si>
  <si>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</si>
  <si>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</si>
  <si>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</si>
  <si>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</si>
  <si>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</si>
  <si>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</si>
  <si>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</si>
  <si>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</si>
  <si>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</si>
  <si>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</si>
  <si>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</si>
  <si>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</si>
  <si>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</si>
  <si>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</si>
  <si>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</si>
  <si>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</si>
  <si>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</si>
  <si>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</si>
  <si>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</si>
  <si>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</si>
  <si>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</si>
  <si>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</si>
  <si>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</si>
  <si>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</si>
  <si>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</si>
  <si>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</si>
  <si>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</si>
  <si>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</si>
  <si>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</si>
  <si>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</si>
  <si>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</si>
  <si>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</si>
  <si>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</si>
  <si>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</si>
  <si>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</si>
  <si>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</si>
  <si>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</si>
  <si>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</si>
  <si>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</si>
  <si>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</si>
  <si>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</si>
  <si>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</si>
  <si>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</si>
  <si>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</si>
  <si>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</si>
  <si>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</si>
  <si>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Bihar-1</t>
  </si>
  <si>
    <t>Motihari</t>
  </si>
  <si>
    <t>Kotwa</t>
  </si>
  <si>
    <t>Bagaha</t>
  </si>
  <si>
    <t>BH3046</t>
  </si>
  <si>
    <t xml:space="preserve">Sukhban </t>
  </si>
  <si>
    <t>SF0090392</t>
  </si>
  <si>
    <t>Abhishek Kumar Pal</t>
  </si>
  <si>
    <t>698045</t>
  </si>
  <si>
    <t>Pavan</t>
  </si>
  <si>
    <t>Unnati</t>
  </si>
  <si>
    <t>SID951375758308</t>
  </si>
  <si>
    <t>OBC</t>
  </si>
  <si>
    <t>HINDU</t>
  </si>
  <si>
    <t>Agriculture &amp; Farming</t>
  </si>
  <si>
    <t>munni devi</t>
  </si>
  <si>
    <t>23-Feb-2024</t>
  </si>
  <si>
    <t>Thu</t>
  </si>
  <si>
    <t>0</t>
  </si>
  <si>
    <t>5.71 Yrs</t>
  </si>
  <si>
    <t>16 Mar 2020</t>
  </si>
  <si>
    <t>&gt; 4 to 6 Years</t>
  </si>
  <si>
    <t>04-Apr-2024</t>
  </si>
  <si>
    <t>30-Sep-2025</t>
  </si>
  <si>
    <t>Open</t>
  </si>
  <si>
    <t>7383739087</t>
  </si>
  <si>
    <t>Binay Kumar Shaw/SF0042314</t>
  </si>
  <si>
    <t>Borrower paid EMI of Rs-2690 on 06-11-2024 to LO-Arbaj Alam/SF0077783 but the same not EMI not accounted in fimo.</t>
  </si>
  <si>
    <t>Arbaj  Alam</t>
  </si>
  <si>
    <t>SF0077783</t>
  </si>
  <si>
    <t>LO</t>
  </si>
  <si>
    <t>Alok Kumar Raju/SF0091403</t>
  </si>
  <si>
    <t>Rakesh Kumar Singh/SF0007606</t>
  </si>
  <si>
    <t>Baban Kumar Ram/SF0064392</t>
  </si>
  <si>
    <t>Amit kumar chaubey/SF0079830</t>
  </si>
  <si>
    <t>Terminated</t>
  </si>
  <si>
    <t>Dual Staff</t>
  </si>
  <si>
    <t>L</t>
  </si>
  <si>
    <t>Raushan Kumar</t>
  </si>
  <si>
    <t>SF0080979</t>
  </si>
  <si>
    <t>Available &amp; Updated</t>
  </si>
  <si>
    <t>R</t>
  </si>
  <si>
    <t>SF0099732</t>
  </si>
  <si>
    <t>BM</t>
  </si>
  <si>
    <t>FN25-26-03070</t>
  </si>
  <si>
    <t>FIR Not Filled</t>
  </si>
  <si>
    <t>CSS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</si>
</sst>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BH3046</v>
      </c>
      <c r="D5" s="63" t="str">
        <f>IF('Physical Cash at Safe'!D28="Yes", 'Physical Cash at Safe'!A4, 'Borrower Wise Details'!C5)</f>
        <v>Bagaha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45969</v>
      </c>
      <c r="H5" s="114" t="s">
        <v>296</v>
      </c>
      <c r="I5" s="61">
        <v>45989</v>
      </c>
      <c r="J5" s="74" t="str">
        <f>IF('Physical Cash at Safe'!D28="Yes",'Physical Cash at Safe'!E28,IF('Borrower Wise Details'!D5&lt;&gt;"",'Borrower Wise Details'!D5,""))</f>
        <v>FN25-26-03070</v>
      </c>
      <c r="K5" s="84">
        <v>1</v>
      </c>
      <c r="L5" s="85">
        <v>2690</v>
      </c>
      <c r="M5" s="85">
        <v>0</v>
      </c>
      <c r="N5" s="85" t="s">
        <v>284</v>
      </c>
      <c r="O5" s="85" t="s">
        <v>283</v>
      </c>
      <c r="P5" s="85" t="s">
        <v>282</v>
      </c>
      <c r="Q5" s="85" t="s">
        <v>281</v>
      </c>
      <c r="R5" s="75" t="str">
        <f>IF('Physical Cash at Safe'!$D$28="Yes", 'Physical Cash at Safe'!$A$28, IF('Borrower Wise Details'!F5&lt;&gt;"", 'Borrower Wise Details'!F5, ""))</f>
        <v>Arbaj  Alam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SF0077783</v>
      </c>
      <c r="U5" s="78" t="s">
        <v>285</v>
      </c>
      <c r="V5" s="61">
        <v>45820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45989</v>
      </c>
      <c r="AA5" s="61">
        <v>45989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2690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45989</v>
      </c>
      <c r="AH5" s="70" t="s">
        <v>277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BH3046</v>
      </c>
      <c r="C5" s="50" t="str">
        <f>IF('Fraud Investigation Report'!D5="", "", 'Fraud Investigation Report'!D5)</f>
        <v>Bagaha</v>
      </c>
      <c r="D5" s="68" t="str">
        <f>IF(OR('Fraud Investigation Report'!R5="", 'Fraud Investigation Report'!R5=0), "", 'Fraud Investigation Report'!R5)</f>
        <v>Arbaj  Alam</v>
      </c>
      <c r="E5" s="68" t="str">
        <f>IF(OR('Fraud Investigation Report'!T5="", 'Fraud Investigation Report'!T5=0), "", 'Fraud Investigation Report'!T5)</f>
        <v>SF0077783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FN25-26-03070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2690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2690</v>
      </c>
      <c r="Q5" s="49"/>
      <c r="R5" s="87" t="s">
        <v>295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253</v>
      </c>
      <c r="C4" s="41" t="s">
        <v>253</v>
      </c>
      <c r="D4" s="41" t="s">
        <v>252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45989</v>
      </c>
      <c r="C6" s="18">
        <v>45988</v>
      </c>
      <c r="D6" s="18">
        <v>45989</v>
      </c>
      <c r="E6" s="19">
        <v>0.66666666666666663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11</v>
      </c>
      <c r="C11" s="23">
        <f>B11*A11</f>
        <v>5500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190</v>
      </c>
      <c r="C18" s="23">
        <f>B18</f>
        <v>190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6500</v>
      </c>
      <c r="D19" s="30" t="s">
        <v>76</v>
      </c>
      <c r="E19" s="31">
        <f>SUM(E10:E18)</f>
        <v>0</v>
      </c>
    </row>
    <row r="20" spans="1:5" ht="30" customHeight="1" x14ac:dyDescent="0.3">
      <c r="A20" s="162" t="s">
        <v>97</v>
      </c>
      <c r="B20" s="163"/>
      <c r="C20" s="32">
        <v>6500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6500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 t="s">
        <v>286</v>
      </c>
      <c r="C32" s="37" t="s">
        <v>82</v>
      </c>
      <c r="D32" s="139" t="s">
        <v>290</v>
      </c>
      <c r="E32" s="140"/>
    </row>
    <row r="33" spans="1:5" ht="18" customHeight="1" x14ac:dyDescent="0.3">
      <c r="A33" s="37" t="s">
        <v>83</v>
      </c>
      <c r="B33" s="112" t="s">
        <v>287</v>
      </c>
      <c r="C33" s="39" t="s">
        <v>84</v>
      </c>
      <c r="D33" s="133" t="s">
        <v>291</v>
      </c>
      <c r="E33" s="134"/>
    </row>
    <row r="34" spans="1:5" ht="27.6" x14ac:dyDescent="0.3">
      <c r="A34" s="39" t="s">
        <v>221</v>
      </c>
      <c r="B34" s="38" t="s">
        <v>288</v>
      </c>
      <c r="C34" s="39" t="s">
        <v>222</v>
      </c>
      <c r="D34" s="135" t="s">
        <v>288</v>
      </c>
      <c r="E34" s="136"/>
    </row>
    <row r="35" spans="1:5" ht="27.6" x14ac:dyDescent="0.3">
      <c r="A35" s="39" t="s">
        <v>223</v>
      </c>
      <c r="B35" s="38" t="s">
        <v>289</v>
      </c>
      <c r="C35" s="39" t="s">
        <v>225</v>
      </c>
      <c r="D35" s="135" t="s">
        <v>292</v>
      </c>
      <c r="E35" s="136"/>
    </row>
    <row r="36" spans="1:5" ht="25.5" customHeight="1" x14ac:dyDescent="0.3">
      <c r="A36" s="39" t="s">
        <v>224</v>
      </c>
      <c r="B36" s="38" t="s">
        <v>280</v>
      </c>
      <c r="C36" s="39" t="s">
        <v>226</v>
      </c>
      <c r="D36" s="137" t="s">
        <v>293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BH3046</v>
      </c>
      <c r="C5" s="127" t="str">
        <f>IF('Loan Outstanding Report'!$H$5="", "", 'Loan Outstanding Report'!$H$5)</f>
        <v>Bagaha</v>
      </c>
      <c r="D5" s="41" t="s">
        <v>294</v>
      </c>
      <c r="E5" s="65">
        <v>45989</v>
      </c>
      <c r="F5" s="38" t="s">
        <v>278</v>
      </c>
      <c r="G5" s="49" t="s">
        <v>279</v>
      </c>
      <c r="H5" s="49" t="s">
        <v>280</v>
      </c>
      <c r="I5" s="128" t="s">
        <v>258</v>
      </c>
      <c r="J5" s="128" t="s">
        <v>261</v>
      </c>
      <c r="K5" s="128" t="s">
        <v>265</v>
      </c>
      <c r="L5" s="11">
        <v>355420649</v>
      </c>
      <c r="M5" s="65" t="s">
        <v>266</v>
      </c>
      <c r="N5" s="49">
        <v>40000</v>
      </c>
      <c r="O5" s="49">
        <v>2690</v>
      </c>
      <c r="P5" s="129" t="s">
        <v>139</v>
      </c>
      <c r="Q5" s="83">
        <v>45602</v>
      </c>
      <c r="R5" s="49">
        <v>2690</v>
      </c>
      <c r="S5" s="49">
        <v>0</v>
      </c>
      <c r="T5" s="49">
        <v>0</v>
      </c>
      <c r="U5" s="131">
        <f t="shared" ref="U5:U69" si="0">IF(AND(ISBLANK(R5),ISBLANK(S5),ISBLANK(T5)),"",R5-(S5+T5))</f>
        <v>2690</v>
      </c>
      <c r="V5" s="125" t="s">
        <v>202</v>
      </c>
      <c r="W5" s="130" t="s">
        <v>277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F1" zoomScale="90" zoomScaleNormal="90" workbookViewId="0">
      <pane ySplit="4" topLeftCell="A5" activePane="bottomLeft" state="frozen"/>
      <selection pane="bottomLeft" activeCell="BM5" sqref="BM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253</v>
      </c>
      <c r="I5" s="87">
        <v>22527</v>
      </c>
      <c r="J5" s="38" t="s">
        <v>255</v>
      </c>
      <c r="K5" s="87">
        <v>22527</v>
      </c>
      <c r="L5" s="87" t="s">
        <v>256</v>
      </c>
      <c r="M5" s="38" t="s">
        <v>257</v>
      </c>
      <c r="N5" s="87">
        <v>32860</v>
      </c>
      <c r="O5" s="87" t="s">
        <v>258</v>
      </c>
      <c r="P5" s="87">
        <v>50038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355420649</v>
      </c>
      <c r="Z5" s="38" t="s">
        <v>265</v>
      </c>
      <c r="AA5" s="116" t="s">
        <v>266</v>
      </c>
      <c r="AB5" s="87">
        <v>40000</v>
      </c>
      <c r="AC5" s="87" t="s">
        <v>267</v>
      </c>
      <c r="AD5" s="87">
        <v>18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272</v>
      </c>
      <c r="AJ5" s="87">
        <v>2690</v>
      </c>
      <c r="AK5" s="87">
        <v>2690</v>
      </c>
      <c r="AL5" s="116" t="s">
        <v>273</v>
      </c>
      <c r="AM5" s="87">
        <v>37310</v>
      </c>
      <c r="AN5" s="120">
        <v>8798</v>
      </c>
      <c r="AO5" s="120">
        <v>46108</v>
      </c>
      <c r="AP5" s="120">
        <v>2690</v>
      </c>
      <c r="AQ5" s="120">
        <v>0</v>
      </c>
      <c r="AR5" s="120">
        <v>2690</v>
      </c>
      <c r="AS5" s="120">
        <v>2690</v>
      </c>
      <c r="AT5" s="120">
        <v>0</v>
      </c>
      <c r="AU5" s="120">
        <v>2690</v>
      </c>
      <c r="AV5" s="87">
        <v>20</v>
      </c>
      <c r="AW5" s="87"/>
      <c r="AX5" s="87"/>
      <c r="AY5" s="87"/>
      <c r="AZ5" s="87"/>
      <c r="BA5" s="87" t="s">
        <v>145</v>
      </c>
      <c r="BB5" s="87" t="s">
        <v>274</v>
      </c>
      <c r="BC5" s="87"/>
      <c r="BD5" s="87"/>
      <c r="BE5" s="87">
        <v>0</v>
      </c>
      <c r="BF5" s="38" t="s">
        <v>261</v>
      </c>
      <c r="BG5" s="87" t="s">
        <v>275</v>
      </c>
      <c r="BH5" s="122" t="s">
        <v>276</v>
      </c>
      <c r="BI5" s="38" t="s">
        <v>111</v>
      </c>
      <c r="BJ5" s="88">
        <v>45989</v>
      </c>
      <c r="BK5" s="87"/>
      <c r="BL5" s="38"/>
      <c r="BM5" s="123" t="s">
        <v>120</v>
      </c>
      <c r="BN5" s="124" t="s">
        <v>200</v>
      </c>
      <c r="BO5" s="87" t="s">
        <v>245</v>
      </c>
      <c r="BP5" s="87">
        <v>2690</v>
      </c>
      <c r="BQ5" s="125" t="s">
        <v>202</v>
      </c>
      <c r="BR5" s="126" t="s">
        <v>277</v>
      </c>
    </row>
    <row r="6" spans="1:70" s="121" customFormat="1" ht="15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2025-11-28T12:29:38Z</dcterms:modified>
</cp:coreProperties>
</file>