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86\"/>
    </mc:Choice>
  </mc:AlternateContent>
  <xr:revisionPtr revIDLastSave="0" documentId="13_ncr:1_{24E93A68-9792-43BE-AAD8-4F715CFC1F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<sst xmlns="http://schemas.openxmlformats.org/spreadsheetml/2006/main" count="328" uniqueCount="285">
  <si>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</si>
  <si>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</si>
  <si>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</si>
  <si>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</si>
  <si>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</si>
  <si>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</si>
  <si>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</si>
  <si>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</si>
  <si>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</si>
  <si>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</si>
  <si>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</si>
  <si>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</si>
  <si>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</si>
  <si>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</si>
  <si>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</si>
  <si>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</si>
  <si>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</si>
  <si>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</si>
  <si>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</si>
  <si>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</si>
  <si>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</si>
  <si>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</si>
  <si>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</si>
  <si>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</si>
  <si>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</si>
  <si>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</si>
  <si>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</si>
  <si>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</si>
  <si>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</si>
  <si>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</si>
  <si>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</si>
  <si>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</si>
  <si>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</si>
  <si>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</si>
  <si>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</si>
  <si>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</si>
  <si>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</si>
  <si>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</si>
  <si>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</si>
  <si>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</si>
  <si>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</si>
  <si>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</si>
  <si>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</si>
  <si>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</si>
  <si>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</si>
  <si>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</si>
  <si>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</si>
  <si>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</si>
  <si>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</si>
  <si>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</si>
  <si>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</si>
  <si>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</si>
  <si>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</si>
  <si>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</si>
  <si>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</si>
  <si>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</si>
  <si>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</si>
  <si>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</si>
  <si>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</si>
  <si>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</si>
  <si>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</si>
  <si>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</si>
  <si>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</si>
  <si>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</si>
  <si>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</si>
  <si>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</si>
  <si>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</si>
  <si>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</si>
  <si>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</si>
  <si>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</si>
  <si>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</si>
  <si>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</si>
  <si>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</si>
  <si>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</si>
  <si>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</si>
  <si>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</si>
  <si>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</si>
  <si>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</si>
  <si>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</si>
  <si>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</si>
  <si>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</si>
  <si>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</si>
  <si>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</si>
  <si>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</si>
  <si>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</si>
  <si>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</si>
  <si>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</si>
  <si>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</si>
  <si>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</si>
  <si>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</si>
  <si>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</si>
  <si>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</si>
  <si>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</si>
  <si>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</si>
  <si>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</si>
  <si>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</si>
  <si>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</si>
  <si>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</si>
  <si>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</si>
  <si>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</si>
  <si>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</si>
  <si>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</si>
  <si>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</si>
  <si>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</si>
  <si>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</si>
  <si>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</si>
  <si>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</si>
  <si>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</si>
  <si>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</si>
  <si>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</si>
  <si>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</si>
  <si>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</si>
  <si>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</si>
  <si>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</si>
  <si>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</si>
  <si>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</si>
  <si>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</si>
  <si>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</si>
  <si>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</si>
  <si>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</si>
  <si>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</si>
  <si>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</si>
  <si>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</si>
  <si>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</si>
  <si>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</si>
  <si>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</si>
  <si>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</si>
  <si>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</si>
  <si>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</si>
  <si>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</si>
  <si>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</si>
  <si>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</si>
  <si>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</si>
  <si>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</si>
  <si>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</si>
  <si>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</si>
  <si>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</si>
  <si>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</si>
  <si>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</si>
  <si>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</si>
  <si>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</si>
  <si>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</si>
  <si>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</si>
  <si>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</si>
  <si>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</si>
  <si>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</si>
  <si>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</si>
  <si>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</si>
  <si>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</si>
  <si>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</si>
  <si>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</si>
  <si>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</si>
  <si>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</si>
  <si>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</si>
  <si>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</si>
  <si>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</si>
  <si>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</si>
  <si>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</si>
  <si>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</si>
  <si>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</si>
  <si>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</si>
  <si>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</si>
  <si>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</si>
  <si>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</si>
  <si>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</si>
  <si>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</si>
  <si>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</si>
  <si>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</si>
  <si>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</si>
  <si>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</si>
  <si>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</si>
  <si>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</si>
  <si>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</si>
  <si>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</si>
  <si>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</si>
  <si>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</si>
  <si>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</si>
  <si>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</si>
  <si>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</si>
  <si>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</si>
  <si>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</si>
  <si>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</si>
  <si>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</si>
  <si>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</si>
  <si>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</si>
  <si>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</si>
  <si>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</si>
  <si>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</si>
  <si>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</si>
  <si>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</si>
  <si>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</si>
  <si>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</si>
  <si>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</si>
  <si>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</si>
  <si>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</si>
  <si>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</si>
  <si>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</si>
  <si>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</si>
  <si>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</si>
  <si>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</si>
  <si>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</si>
  <si>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</si>
  <si>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</si>
  <si>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</si>
  <si>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</si>
  <si>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</si>
  <si>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</si>
  <si>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</si>
  <si>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</si>
  <si>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</si>
  <si>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</si>
  <si>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</si>
  <si>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</si>
  <si>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</si>
  <si>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</si>
  <si>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</si>
  <si>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</si>
  <si>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</si>
  <si>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</si>
  <si>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</si>
  <si>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</si>
  <si>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</si>
  <si>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</si>
  <si>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</si>
  <si>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</si>
  <si>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</si>
  <si>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</si>
  <si>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</si>
  <si>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</si>
  <si>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</si>
  <si>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</si>
  <si>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</si>
  <si>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</si>
  <si>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</si>
  <si>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</si>
  <si>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</si>
  <si>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</si>
  <si>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</si>
  <si>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</si>
  <si>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</si>
  <si>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</si>
  <si>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</si>
  <si>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</si>
  <si>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</si>
  <si>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</si>
  <si>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</si>
  <si>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Champa</t>
  </si>
  <si>
    <t>Kota</t>
  </si>
  <si>
    <t>SF0041657</t>
  </si>
  <si>
    <t>Sooraj Yadav</t>
  </si>
  <si>
    <t>OBC</t>
  </si>
  <si>
    <t>HINDU</t>
  </si>
  <si>
    <t>3</t>
  </si>
  <si>
    <t>Chetana</t>
  </si>
  <si>
    <t>Animal Husbandry &amp; Poultry</t>
  </si>
  <si>
    <t>&gt; 4 to 6 Years</t>
  </si>
  <si>
    <t>04-Oct-2023</t>
  </si>
  <si>
    <t>Open</t>
  </si>
  <si>
    <t>Parmeshwar Tandan</t>
  </si>
  <si>
    <t>SF0043361</t>
  </si>
  <si>
    <t>Branch Maneger</t>
  </si>
  <si>
    <t>CSS</t>
  </si>
  <si>
    <t>Sourabh Kumar Jain/SF0010374</t>
  </si>
  <si>
    <t>Deependra Shrivastava/SF002115</t>
  </si>
  <si>
    <t>Completed-Report Submitted</t>
  </si>
  <si>
    <t>No Action Taken</t>
  </si>
  <si>
    <t>Terminated</t>
  </si>
  <si>
    <t>CH2746</t>
  </si>
  <si>
    <t>Gaurella</t>
  </si>
  <si>
    <t>Kudri</t>
  </si>
  <si>
    <t>509090</t>
  </si>
  <si>
    <t>rita 509090 G2</t>
  </si>
  <si>
    <t>SID951375881417</t>
  </si>
  <si>
    <t>KALI BAI</t>
  </si>
  <si>
    <t>16-Aug-2023</t>
  </si>
  <si>
    <t>Wed</t>
  </si>
  <si>
    <t>5.33 Yrs</t>
  </si>
  <si>
    <t>18 Jul 2020</t>
  </si>
  <si>
    <t>08-Apr-2025</t>
  </si>
  <si>
    <t>Vishal Kumar Poddar/SF0055593</t>
  </si>
  <si>
    <t>As per Cash Reciept and Telephonic acceptence by Parmeshwar Tandan/SF0043361,Borrower Kali Bai/LAN- 352555567 paid her pre-closure amount Rs.33709/- in branch to BM Parmeshwar Tandon/SF0043361 on date 25-Oct-24 but BM Parmeshwar Tandan/SF0043361  posted EMI monthly basis by LO Sooraj Yadav/SF0041657  Rs.3360/- on date 30-Nov-24, Rs.3360/- on date 11-Mar-25 and  Rs.3360/- on date 08-Apr-25  total posted Rs.10080/- posted in FIMO remaining amount Rs.23629/- not accounted in FIMO.</t>
  </si>
  <si>
    <t>FN25-26-03086</t>
  </si>
  <si>
    <t>Tulasiram Rajak/SF0007638</t>
  </si>
  <si>
    <t>NO VP</t>
  </si>
  <si>
    <t>As per the Borrower CSS complaint,observed that Branch Manager  Parmeshwar Tandan/SF0043361 had embezzled 01 Borrower’s Loan pre-Closure Amount Rs. 33,709/- And Posted On FIMO Rs. 10,080/- Reamining amount Rs. 23,629/- not recovered from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</si>
</sst>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Champa</v>
      </c>
      <c r="G5" s="61">
        <v>45990</v>
      </c>
      <c r="H5" s="107" t="s">
        <v>261</v>
      </c>
      <c r="I5" s="61">
        <v>46025</v>
      </c>
      <c r="J5" s="74" t="str">
        <f>IF('Physical Cash at Safe'!D28="Yes",'Physical Cash at Safe'!E28,IF('Borrower Wise Details'!D5&lt;&gt;"",'Borrower Wise Details'!D5,""))</f>
        <v>FN25-26-03086</v>
      </c>
      <c r="K5" s="81">
        <v>1</v>
      </c>
      <c r="L5" s="82">
        <v>33709</v>
      </c>
      <c r="M5" s="82">
        <v>10080</v>
      </c>
      <c r="N5" s="82" t="s">
        <v>282</v>
      </c>
      <c r="O5" s="82" t="s">
        <v>262</v>
      </c>
      <c r="P5" s="82" t="s">
        <v>283</v>
      </c>
      <c r="Q5" s="82" t="s">
        <v>263</v>
      </c>
      <c r="R5" s="75" t="str">
        <f>IF('Physical Cash at Safe'!$D$28="Yes", 'Physical Cash at Safe'!$A$28, IF('Borrower Wise Details'!F5&lt;&gt;"", 'Borrower Wise Details'!F5, ""))</f>
        <v>Parmeshwar Tandan</v>
      </c>
      <c r="S5" s="74" t="str">
        <f>IF('Physical Cash at Safe'!$D$28="Yes", 'Physical Cash at Safe'!$C$28, IF('Borrower Wise Details'!H5&lt;&gt;"", 'Borrower Wise Details'!H5, ""))</f>
        <v>Branch Maneger</v>
      </c>
      <c r="T5" s="74" t="str">
        <f>IF('Physical Cash at Safe'!$D$28="Yes", 'Physical Cash at Safe'!$B$28, IF('Borrower Wise Details'!G5&lt;&gt;"", 'Borrower Wise Details'!G5, ""))</f>
        <v>SF0043361</v>
      </c>
      <c r="U5" s="77" t="s">
        <v>266</v>
      </c>
      <c r="V5" s="61">
        <v>45979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264</v>
      </c>
      <c r="Z5" s="61">
        <v>46014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33709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E5" s="126">
        <f>IF(AND(AC5="", AD5=""), "", IF(AD5="", AC5, AC5 - IF(ISNUMBER(AD5), AD5, 0)))</f>
        <v>23629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46038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Parmeshwar Tandan</v>
      </c>
      <c r="E5" s="68" t="str">
        <f>IF(OR('Fraud Investigation Report'!T5="", 'Fraud Investigation Report'!T5=0), "", 'Fraud Investigation Report'!T5)</f>
        <v>SF0043361</v>
      </c>
      <c r="F5" s="68" t="str">
        <f>IF(OR('Fraud Investigation Report'!S5="", 'Fraud Investigation Report'!S5=0), "", 'Fraud Investigation Report'!S5)</f>
        <v>Branch Maneger</v>
      </c>
      <c r="G5" s="50" t="str">
        <f>IF('Fraud Investigation Report'!J5="", "", 'Fraud Investigation Report'!J5)</f>
        <v>FN25-26-03086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33709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33709</v>
      </c>
      <c r="O5" s="69">
        <f>IF('Fraud Investigation Report'!AD5="", "", 'Fraud Investigation Report'!AD5)</f>
        <v>10080</v>
      </c>
      <c r="P5" s="126">
        <f>IF(AND(N5="", O5=""), "", IF(O5="", N5, N5 - IF(ISNUMBER(O5), O5, 0)))</f>
        <v>23629</v>
      </c>
      <c r="Q5" s="49"/>
      <c r="R5" s="84" t="s">
        <v>265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217</v>
      </c>
      <c r="B34" s="38"/>
      <c r="C34" s="39" t="s">
        <v>218</v>
      </c>
      <c r="D34" s="151"/>
      <c r="E34" s="152"/>
    </row>
    <row r="35" spans="1:5" ht="27.6" x14ac:dyDescent="0.3">
      <c r="A35" s="39" t="s">
        <v>219</v>
      </c>
      <c r="B35" s="38"/>
      <c r="C35" s="39" t="s">
        <v>221</v>
      </c>
      <c r="D35" s="151"/>
      <c r="E35" s="152"/>
    </row>
    <row r="36" spans="1:5" ht="25.5" customHeight="1" x14ac:dyDescent="0.3">
      <c r="A36" s="39" t="s">
        <v>220</v>
      </c>
      <c r="B36" s="38"/>
      <c r="C36" s="39" t="s">
        <v>222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9" zoomScaleNormal="99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281</v>
      </c>
      <c r="E5" s="65">
        <v>46014</v>
      </c>
      <c r="F5" s="38" t="s">
        <v>258</v>
      </c>
      <c r="G5" s="49" t="s">
        <v>259</v>
      </c>
      <c r="H5" s="49" t="s">
        <v>260</v>
      </c>
      <c r="I5" s="120" t="s">
        <v>270</v>
      </c>
      <c r="J5" s="120" t="s">
        <v>272</v>
      </c>
      <c r="K5" s="120" t="s">
        <v>273</v>
      </c>
      <c r="L5" s="11">
        <v>352555567</v>
      </c>
      <c r="M5" s="65" t="s">
        <v>274</v>
      </c>
      <c r="N5" s="124">
        <v>63000</v>
      </c>
      <c r="O5" s="124">
        <v>3360</v>
      </c>
      <c r="P5" s="121" t="s">
        <v>140</v>
      </c>
      <c r="Q5" s="80">
        <v>45590</v>
      </c>
      <c r="R5" s="124">
        <v>33709</v>
      </c>
      <c r="S5" s="124">
        <v>10080</v>
      </c>
      <c r="T5" s="124">
        <v>0</v>
      </c>
      <c r="U5" s="125">
        <f t="shared" ref="U5" si="0">IF(AND(ISBLANK(R5),ISBLANK(S5),ISBLANK(T5)),"",R5-(S5+T5))</f>
        <v>23629</v>
      </c>
      <c r="V5" s="117" t="s">
        <v>203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8" zoomScaleNormal="98" workbookViewId="0">
      <selection activeCell="C5" sqref="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/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267</v>
      </c>
      <c r="H5" s="38" t="s">
        <v>268</v>
      </c>
      <c r="I5" s="84">
        <v>38040</v>
      </c>
      <c r="J5" s="38" t="s">
        <v>269</v>
      </c>
      <c r="K5" s="84">
        <v>38040</v>
      </c>
      <c r="L5" s="84" t="s">
        <v>248</v>
      </c>
      <c r="M5" s="38" t="s">
        <v>249</v>
      </c>
      <c r="N5" s="84">
        <v>57355</v>
      </c>
      <c r="O5" s="84" t="s">
        <v>270</v>
      </c>
      <c r="P5" s="84">
        <v>588837</v>
      </c>
      <c r="Q5" s="38" t="s">
        <v>271</v>
      </c>
      <c r="R5" s="38" t="s">
        <v>253</v>
      </c>
      <c r="S5" s="84" t="s">
        <v>272</v>
      </c>
      <c r="T5" s="84" t="s">
        <v>272</v>
      </c>
      <c r="U5" s="84" t="s">
        <v>250</v>
      </c>
      <c r="V5" s="84" t="s">
        <v>251</v>
      </c>
      <c r="W5" s="84">
        <v>541</v>
      </c>
      <c r="X5" s="38" t="s">
        <v>254</v>
      </c>
      <c r="Y5" s="84">
        <v>352555567</v>
      </c>
      <c r="Z5" s="38" t="s">
        <v>273</v>
      </c>
      <c r="AA5" s="108" t="s">
        <v>274</v>
      </c>
      <c r="AB5" s="84">
        <v>63000</v>
      </c>
      <c r="AC5" s="108" t="s">
        <v>275</v>
      </c>
      <c r="AD5" s="84">
        <v>24</v>
      </c>
      <c r="AE5" s="84" t="s">
        <v>252</v>
      </c>
      <c r="AF5" s="84" t="s">
        <v>276</v>
      </c>
      <c r="AG5" s="108" t="s">
        <v>277</v>
      </c>
      <c r="AH5" s="84" t="s">
        <v>255</v>
      </c>
      <c r="AI5" s="108" t="s">
        <v>256</v>
      </c>
      <c r="AJ5" s="84">
        <v>3360</v>
      </c>
      <c r="AK5" s="84">
        <v>3360</v>
      </c>
      <c r="AL5" s="108" t="s">
        <v>278</v>
      </c>
      <c r="AM5" s="84">
        <v>37314.800000000003</v>
      </c>
      <c r="AN5" s="112">
        <v>16445.2</v>
      </c>
      <c r="AO5" s="112">
        <v>53760</v>
      </c>
      <c r="AP5" s="112">
        <v>25685.200000000001</v>
      </c>
      <c r="AQ5" s="112">
        <v>505.8</v>
      </c>
      <c r="AR5" s="112">
        <v>26191</v>
      </c>
      <c r="AS5" s="112">
        <v>25685.200000000001</v>
      </c>
      <c r="AT5" s="112">
        <v>505.8</v>
      </c>
      <c r="AU5" s="112">
        <v>26191</v>
      </c>
      <c r="AV5" s="84">
        <v>28</v>
      </c>
      <c r="AW5" s="84"/>
      <c r="AX5" s="84"/>
      <c r="AY5" s="108"/>
      <c r="AZ5" s="84"/>
      <c r="BA5" s="84"/>
      <c r="BB5" s="84" t="s">
        <v>257</v>
      </c>
      <c r="BC5" s="84"/>
      <c r="BD5" s="108"/>
      <c r="BE5" s="84">
        <v>0</v>
      </c>
      <c r="BF5" s="38"/>
      <c r="BG5" s="84"/>
      <c r="BH5" s="114" t="s">
        <v>279</v>
      </c>
      <c r="BI5" s="38" t="s">
        <v>110</v>
      </c>
      <c r="BJ5" s="85">
        <v>46014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33709</v>
      </c>
      <c r="BQ5" s="117" t="s">
        <v>208</v>
      </c>
      <c r="BR5" s="118" t="s">
        <v>280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130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2026-01-16T10:13:30Z</dcterms:modified>
</cp:coreProperties>
</file>