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95.SSFL\Downloads\"/>
    </mc:Choice>
  </mc:AlternateContent>
  <xr:revisionPtr revIDLastSave="0" documentId="13_ncr:1_{A85FB57F-3EAA-49D6-85CD-8B56463EA6B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90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<sst xmlns="http://schemas.openxmlformats.org/spreadsheetml/2006/main" count="411" uniqueCount="297">
  <si>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</si>
  <si>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</si>
  <si>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</si>
  <si>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</si>
  <si>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</si>
  <si>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</si>
  <si>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</si>
  <si>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</si>
  <si>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</si>
  <si>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</si>
  <si>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</si>
  <si>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</si>
  <si>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</si>
  <si>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</si>
  <si>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</si>
  <si>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</si>
  <si>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</si>
  <si>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</si>
  <si>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</si>
  <si>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</si>
  <si>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</si>
  <si>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</si>
  <si>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</si>
  <si>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</si>
  <si>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</si>
  <si>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</si>
  <si>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</si>
  <si>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</si>
  <si>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</si>
  <si>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</si>
  <si>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</si>
  <si>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</si>
  <si>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</si>
  <si>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</si>
  <si>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</si>
  <si>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</si>
  <si>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</si>
  <si>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</si>
  <si>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</si>
  <si>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</si>
  <si>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</si>
  <si>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</si>
  <si>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</si>
  <si>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</si>
  <si>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</si>
  <si>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</si>
  <si>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</si>
  <si>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</si>
  <si>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</si>
  <si>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</si>
  <si>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</si>
  <si>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</si>
  <si>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</si>
  <si>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</si>
  <si>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</si>
  <si>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</si>
  <si>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</si>
  <si>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</si>
  <si>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</si>
  <si>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</si>
  <si>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</si>
  <si>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</si>
  <si>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</si>
  <si>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</si>
  <si>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</si>
  <si>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</si>
  <si>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</si>
  <si>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</si>
  <si>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</si>
  <si>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</si>
  <si>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</si>
  <si>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</si>
  <si>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</si>
  <si>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</si>
  <si>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</si>
  <si>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</si>
  <si>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</si>
  <si>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</si>
  <si>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</si>
  <si>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</si>
  <si>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</si>
  <si>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</si>
  <si>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</si>
  <si>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</si>
  <si>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</si>
  <si>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</si>
  <si>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</si>
  <si>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</si>
  <si>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</si>
  <si>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</si>
  <si>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</si>
  <si>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</si>
  <si>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</si>
  <si>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</si>
  <si>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</si>
  <si>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</si>
  <si>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</si>
  <si>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</si>
  <si>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</si>
  <si>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</si>
  <si>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</si>
  <si>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</si>
  <si>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</si>
  <si>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</si>
  <si>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</si>
  <si>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</si>
  <si>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</si>
  <si>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</si>
  <si>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</si>
  <si>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</si>
  <si>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</si>
  <si>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</si>
  <si>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</si>
  <si>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</si>
  <si>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</si>
  <si>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</si>
  <si>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</si>
  <si>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</si>
  <si>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</si>
  <si>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</si>
  <si>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</si>
  <si>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</si>
  <si>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</si>
  <si>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</si>
  <si>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</si>
  <si>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</si>
  <si>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</si>
  <si>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</si>
  <si>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</si>
  <si>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</si>
  <si>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</si>
  <si>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</si>
  <si>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</si>
  <si>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</si>
  <si>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</si>
  <si>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</si>
  <si>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</si>
  <si>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</si>
  <si>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</si>
  <si>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</si>
  <si>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</si>
  <si>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</si>
  <si>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</si>
  <si>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</si>
  <si>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</si>
  <si>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</si>
  <si>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</si>
  <si>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</si>
  <si>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</si>
  <si>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</si>
  <si>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</si>
  <si>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</si>
  <si>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</si>
  <si>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</si>
  <si>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</si>
  <si>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</si>
  <si>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</si>
  <si>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</si>
  <si>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</si>
  <si>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</si>
  <si>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</si>
  <si>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</si>
  <si>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</si>
  <si>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</si>
  <si>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</si>
  <si>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</si>
  <si>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</si>
  <si>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</si>
  <si>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</si>
  <si>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</si>
  <si>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</si>
  <si>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</si>
  <si>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</si>
  <si>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</si>
  <si>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</si>
  <si>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</si>
  <si>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</si>
  <si>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</si>
  <si>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</si>
  <si>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</si>
  <si>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</si>
  <si>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</si>
  <si>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</si>
  <si>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</si>
  <si>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</si>
  <si>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</si>
  <si>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</si>
  <si>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</si>
  <si>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</si>
  <si>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</si>
  <si>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</si>
  <si>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</si>
  <si>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</si>
  <si>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</si>
  <si>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</si>
  <si>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</si>
  <si>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</si>
  <si>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</si>
  <si>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</si>
  <si>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</si>
  <si>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</si>
  <si>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</si>
  <si>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</si>
  <si>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</si>
  <si>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</si>
  <si>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</si>
  <si>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</si>
  <si>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</si>
  <si>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</si>
  <si>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</si>
  <si>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</si>
  <si>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</si>
  <si>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</si>
  <si>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</si>
  <si>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</si>
  <si>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</si>
  <si>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</si>
  <si>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</si>
  <si>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</si>
  <si>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</si>
  <si>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</si>
  <si>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</si>
  <si>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</si>
  <si>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</si>
  <si>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</si>
  <si>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</si>
  <si>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</si>
  <si>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</si>
  <si>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</si>
  <si>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</si>
  <si>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</si>
  <si>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</si>
  <si>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</si>
  <si>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</si>
  <si>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</si>
  <si>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</si>
  <si>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</si>
  <si>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</si>
  <si>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</si>
  <si>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</si>
  <si>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</si>
  <si>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</si>
  <si>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</si>
  <si>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</si>
  <si>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</si>
  <si>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</si>
  <si>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</si>
  <si>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</si>
  <si>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</si>
  <si>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</si>
  <si>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</si>
  <si>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Khordha</t>
  </si>
  <si>
    <t>OR2669</t>
  </si>
  <si>
    <t>Charichhaka(Nimapada)</t>
  </si>
  <si>
    <t>Chetana</t>
  </si>
  <si>
    <t>HINDU</t>
  </si>
  <si>
    <t>Agriculture &amp; Farming</t>
  </si>
  <si>
    <t>&gt; 6 to 10 Years</t>
  </si>
  <si>
    <t>Open</t>
  </si>
  <si>
    <t>Soubhagya Samantaray</t>
  </si>
  <si>
    <t>Loan Officer</t>
  </si>
  <si>
    <t>No Action Taken</t>
  </si>
  <si>
    <t>CSS</t>
  </si>
  <si>
    <t>Abhimanyu Raut/SF0013746</t>
  </si>
  <si>
    <t>Bhagaban Swain/SF0097828</t>
  </si>
  <si>
    <t>Santosh Kumar Sahoo/SF0071004</t>
  </si>
  <si>
    <t>Sanjaya Kumar Sahoo/SF0070624</t>
  </si>
  <si>
    <t>Absconding</t>
  </si>
  <si>
    <t>Completed-Report Submitted</t>
  </si>
  <si>
    <t>GENERAL</t>
  </si>
  <si>
    <t>Ajay Kumar Subudhi</t>
  </si>
  <si>
    <t>SF0065667</t>
  </si>
  <si>
    <t>Patapur</t>
  </si>
  <si>
    <t>SF0098077</t>
  </si>
  <si>
    <t>Ramesh Chandra Sahoo</t>
  </si>
  <si>
    <t>513563</t>
  </si>
  <si>
    <t>Bhima 513563 G1</t>
  </si>
  <si>
    <t>SID951374195748</t>
  </si>
  <si>
    <t>MANORAMA SASMAL</t>
  </si>
  <si>
    <t>03-Jun-2024</t>
  </si>
  <si>
    <t>10</t>
  </si>
  <si>
    <t>5</t>
  </si>
  <si>
    <t>6.86 Yrs</t>
  </si>
  <si>
    <t>18 May 2019</t>
  </si>
  <si>
    <t>10-Jul-2024</t>
  </si>
  <si>
    <t>11-Apr-2025</t>
  </si>
  <si>
    <t>30-Sep-2025</t>
  </si>
  <si>
    <t>9583790564</t>
  </si>
  <si>
    <t>Close</t>
  </si>
  <si>
    <t>1. Lo/Ajay Kumar Subudhi/SF0065667 has collected EMI Rs.4100/- each for Loan ID-350915842 for Apr, May &amp; Jun'24 but not posted in FIMO, So Fraud Amt. is Rs.12,300/-.
 2. A new loan (Biswas Loan) disbursed on dt-03.06.2024 without knowledge of Borrower with loan ID-357043943. (As per Borrower Statement)
 3. Also, He collected Rs.20,500/- (EMI Rs.4100/- each for 05nos of months) for Loan ID-350915842 for Aug'24 to Dec'24 (As per Loan card) but posted Rs.11,260/-in her new loan ID-357043943 &amp; rest Amt. Rs.9,240/- not posted in FIMO.
 4. Also Borrower preclosed her loan ID-350915842 on dt-10.12.24 with Amt.11,440/- but posted Rs.10,240/- (New EMI-2560/- for Jan, Feb, Mar &amp; Apr'25) &amp; rest Amt.1200/- not posted in FIMO.</t>
  </si>
  <si>
    <t>Borrower not aware about this loan</t>
  </si>
  <si>
    <t>Collected EMI Rs.4100/- for Loan ID-350915842 but not posted in FIMO.</t>
  </si>
  <si>
    <t>Collected EMI-Rs.4100/- for Loan ID-350915842 but posted Rs.1020/- in her new Loan ID-357043943 &amp; rest Amt.3080/- not posted</t>
  </si>
  <si>
    <t>Collected EMI-Rs.4100/- for Loan ID-350915842 but posted Rs.2560/- in her new Loan ID-357043943 &amp; rest Amt.1540/- not posted</t>
  </si>
  <si>
    <t>Borrower Preclose Rs.11,440/- through Phone pay on dt-10.12.24 (After payment EMI Rs.4100/- on same date) but concern LO posted Rs.10,240/- (New EMI-2560/- for Jan, Feb, Mar &amp; Apr'25) &amp; rest Amt. 1200/- not posted.</t>
  </si>
  <si>
    <t>FN25-26-03091</t>
  </si>
  <si>
    <t>Post CSS verification we identified a cash misappropriation of Rs.44240/- and there is Rs.21500/- recovered &amp; Net fraud is Rs.22,740/- against LO/Ajay Kumar Subudhi/SF0065667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</si>
</sst>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OR2669</v>
      </c>
      <c r="D5" s="63" t="str">
        <f>IF('Physical Cash at Safe'!D28="Yes", 'Physical Cash at Safe'!B4,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45988</v>
      </c>
      <c r="H5" s="107" t="s">
        <v>262</v>
      </c>
      <c r="I5" s="61">
        <v>45990</v>
      </c>
      <c r="J5" s="74" t="str">
        <f>IF('Physical Cash at Safe'!D28="Yes",'Physical Cash at Safe'!E28,IF('Borrower Wise Details'!D5&lt;&gt;"",'Borrower Wise Details'!D5,""))</f>
        <v>FN25-26-03091</v>
      </c>
      <c r="K5" s="81">
        <v>1</v>
      </c>
      <c r="L5" s="82">
        <v>22740</v>
      </c>
      <c r="M5" s="82">
        <v>0</v>
      </c>
      <c r="N5" s="82" t="s">
        <v>263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Ajay Kumar Subudhi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SF0065667</v>
      </c>
      <c r="U5" s="77" t="s">
        <v>267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268</v>
      </c>
      <c r="Z5" s="61">
        <v>45988</v>
      </c>
      <c r="AA5" s="61">
        <v>45988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21500</v>
      </c>
      <c r="AE5" s="126">
        <f>IF(AND(AC5="", AD5=""), "", IF(AD5="", AC5, AC5 - IF(ISNUMBER(AD5), AD5, 0)))</f>
        <v>22740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45992</v>
      </c>
      <c r="AH5" s="70" t="s">
        <v>296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Ajay Kumar Subudhi</v>
      </c>
      <c r="E5" s="68" t="str">
        <f>IF(OR('Fraud Investigation Report'!T5="", 'Fraud Investigation Report'!T5=0), "", 'Fraud Investigation Report'!T5)</f>
        <v>SF0065667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32800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11440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44240</v>
      </c>
      <c r="O5" s="69">
        <f>IF('Fraud Investigation Report'!AD5="", "", 'Fraud Investigation Report'!AD5)</f>
        <v>21500</v>
      </c>
      <c r="P5" s="126">
        <f>IF(AND(N5="", O5=""), "", IF(O5="", N5, N5 - IF(ISNUMBER(O5), O5, 0)))</f>
        <v>22740</v>
      </c>
      <c r="Q5" s="49"/>
      <c r="R5" s="84" t="s">
        <v>261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41" t="s">
        <v>295</v>
      </c>
      <c r="E5" s="65">
        <v>45988</v>
      </c>
      <c r="F5" s="38" t="s">
        <v>270</v>
      </c>
      <c r="G5" s="49" t="s">
        <v>271</v>
      </c>
      <c r="H5" s="49" t="s">
        <v>260</v>
      </c>
      <c r="I5" s="120" t="s">
        <v>275</v>
      </c>
      <c r="J5" s="120" t="s">
        <v>277</v>
      </c>
      <c r="K5" s="120" t="s">
        <v>278</v>
      </c>
      <c r="L5" s="11">
        <v>350915842</v>
      </c>
      <c r="M5" s="65">
        <v>44994</v>
      </c>
      <c r="N5" s="124">
        <v>76397</v>
      </c>
      <c r="O5" s="124">
        <v>4100</v>
      </c>
      <c r="P5" s="121" t="s">
        <v>140</v>
      </c>
      <c r="Q5" s="80">
        <v>45636</v>
      </c>
      <c r="R5" s="124">
        <v>11440</v>
      </c>
      <c r="S5" s="124">
        <v>10240</v>
      </c>
      <c r="T5" s="124">
        <v>0</v>
      </c>
      <c r="U5" s="125">
        <f t="shared" ref="U5" si="0">IF(AND(ISBLANK(R5),ISBLANK(S5),ISBLANK(T5)),"",R5-(S5+T5))</f>
        <v>1200</v>
      </c>
      <c r="V5" s="117" t="s">
        <v>203</v>
      </c>
      <c r="W5" s="122" t="s">
        <v>294</v>
      </c>
    </row>
    <row r="6" spans="1:23" ht="2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FN25-26-03091</v>
      </c>
      <c r="E6" s="65">
        <v>45988</v>
      </c>
      <c r="F6" s="38" t="str">
        <f>IF(J6&lt;&gt;"", $F$5, "")</f>
        <v>Ajay Kumar Subudhi</v>
      </c>
      <c r="G6" s="49" t="str">
        <f>IF(J6&lt;&gt;"", $G$5, "")</f>
        <v>SF0065667</v>
      </c>
      <c r="H6" s="49" t="str">
        <f>IF(J6&lt;&gt;"", $H$5, "")</f>
        <v>Loan Officer</v>
      </c>
      <c r="I6" s="120" t="s">
        <v>275</v>
      </c>
      <c r="J6" s="120" t="s">
        <v>277</v>
      </c>
      <c r="K6" s="120" t="s">
        <v>278</v>
      </c>
      <c r="L6" s="11">
        <v>350915842</v>
      </c>
      <c r="M6" s="65">
        <v>44994</v>
      </c>
      <c r="N6" s="124">
        <v>76397</v>
      </c>
      <c r="O6" s="124">
        <v>4100</v>
      </c>
      <c r="P6" s="121" t="s">
        <v>139</v>
      </c>
      <c r="Q6" s="80">
        <v>45392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 t="s">
        <v>291</v>
      </c>
    </row>
    <row r="7" spans="1:23" ht="25" customHeight="1" x14ac:dyDescent="0.3">
      <c r="A7" s="64">
        <v>3</v>
      </c>
      <c r="B7" s="60" t="str">
        <f t="shared" ref="B7:B70" si="2">IF(J7&lt;&gt;"", $B$5, "")</f>
        <v>OR2669</v>
      </c>
      <c r="C7" s="119" t="str">
        <f t="shared" ref="C7:C70" si="3">IF(J7&lt;&gt;"", $C$5, "")</f>
        <v>Charichhaka(Nimapada)</v>
      </c>
      <c r="D7" s="41" t="str">
        <f t="shared" ref="D7:D70" si="4">IF(J7&lt;&gt;"", $D$5, "")</f>
        <v>FN25-26-03091</v>
      </c>
      <c r="E7" s="65">
        <v>45988</v>
      </c>
      <c r="F7" s="38" t="str">
        <f t="shared" ref="F7:F70" si="5">IF(J7&lt;&gt;"", $F$5, "")</f>
        <v>Ajay Kumar Subudhi</v>
      </c>
      <c r="G7" s="49" t="str">
        <f t="shared" ref="G7:G70" si="6">IF(J7&lt;&gt;"", $G$5, "")</f>
        <v>SF0065667</v>
      </c>
      <c r="H7" s="49" t="str">
        <f t="shared" ref="H7:H70" si="7">IF(J7&lt;&gt;"", $H$5, "")</f>
        <v>Loan Officer</v>
      </c>
      <c r="I7" s="120" t="s">
        <v>275</v>
      </c>
      <c r="J7" s="120" t="s">
        <v>277</v>
      </c>
      <c r="K7" s="120" t="s">
        <v>278</v>
      </c>
      <c r="L7" s="11">
        <v>350915842</v>
      </c>
      <c r="M7" s="65">
        <v>44994</v>
      </c>
      <c r="N7" s="124">
        <v>76397</v>
      </c>
      <c r="O7" s="124">
        <v>4100</v>
      </c>
      <c r="P7" s="121" t="s">
        <v>139</v>
      </c>
      <c r="Q7" s="80">
        <v>45422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 t="s">
        <v>291</v>
      </c>
    </row>
    <row r="8" spans="1:23" ht="25" customHeight="1" x14ac:dyDescent="0.3">
      <c r="A8" s="64">
        <v>4</v>
      </c>
      <c r="B8" s="60" t="str">
        <f t="shared" si="2"/>
        <v>OR2669</v>
      </c>
      <c r="C8" s="119" t="str">
        <f t="shared" si="3"/>
        <v>Charichhaka(Nimapada)</v>
      </c>
      <c r="D8" s="41" t="str">
        <f t="shared" si="4"/>
        <v>FN25-26-03091</v>
      </c>
      <c r="E8" s="65">
        <v>45988</v>
      </c>
      <c r="F8" s="38" t="str">
        <f t="shared" si="5"/>
        <v>Ajay Kumar Subudhi</v>
      </c>
      <c r="G8" s="49" t="str">
        <f t="shared" si="6"/>
        <v>SF0065667</v>
      </c>
      <c r="H8" s="49" t="str">
        <f t="shared" si="7"/>
        <v>Loan Officer</v>
      </c>
      <c r="I8" s="120" t="s">
        <v>275</v>
      </c>
      <c r="J8" s="120" t="s">
        <v>277</v>
      </c>
      <c r="K8" s="120" t="s">
        <v>278</v>
      </c>
      <c r="L8" s="11">
        <v>350915842</v>
      </c>
      <c r="M8" s="65">
        <v>44994</v>
      </c>
      <c r="N8" s="124">
        <v>76397</v>
      </c>
      <c r="O8" s="124">
        <v>4100</v>
      </c>
      <c r="P8" s="121" t="s">
        <v>139</v>
      </c>
      <c r="Q8" s="80">
        <v>45453</v>
      </c>
      <c r="R8" s="124">
        <v>4100</v>
      </c>
      <c r="S8" s="124">
        <v>0</v>
      </c>
      <c r="T8" s="124">
        <v>0</v>
      </c>
      <c r="U8" s="125">
        <f t="shared" si="1"/>
        <v>4100</v>
      </c>
      <c r="V8" s="117" t="s">
        <v>202</v>
      </c>
      <c r="W8" s="122" t="s">
        <v>291</v>
      </c>
    </row>
    <row r="9" spans="1:23" ht="25" customHeight="1" x14ac:dyDescent="0.3">
      <c r="A9" s="64">
        <v>5</v>
      </c>
      <c r="B9" s="60" t="str">
        <f t="shared" si="2"/>
        <v>OR2669</v>
      </c>
      <c r="C9" s="119" t="str">
        <f t="shared" si="3"/>
        <v>Charichhaka(Nimapada)</v>
      </c>
      <c r="D9" s="41" t="str">
        <f t="shared" si="4"/>
        <v>FN25-26-03091</v>
      </c>
      <c r="E9" s="65">
        <v>45988</v>
      </c>
      <c r="F9" s="38" t="str">
        <f t="shared" si="5"/>
        <v>Ajay Kumar Subudhi</v>
      </c>
      <c r="G9" s="49" t="str">
        <f t="shared" si="6"/>
        <v>SF0065667</v>
      </c>
      <c r="H9" s="49" t="str">
        <f t="shared" si="7"/>
        <v>Loan Officer</v>
      </c>
      <c r="I9" s="120" t="s">
        <v>275</v>
      </c>
      <c r="J9" s="120" t="s">
        <v>277</v>
      </c>
      <c r="K9" s="120" t="s">
        <v>278</v>
      </c>
      <c r="L9" s="11">
        <v>350915842</v>
      </c>
      <c r="M9" s="65">
        <v>44994</v>
      </c>
      <c r="N9" s="124">
        <v>76397</v>
      </c>
      <c r="O9" s="124">
        <v>4100</v>
      </c>
      <c r="P9" s="121" t="s">
        <v>139</v>
      </c>
      <c r="Q9" s="80">
        <v>45514</v>
      </c>
      <c r="R9" s="124">
        <v>4100</v>
      </c>
      <c r="S9" s="124">
        <v>1020</v>
      </c>
      <c r="T9" s="124">
        <v>0</v>
      </c>
      <c r="U9" s="125">
        <f t="shared" si="1"/>
        <v>3080</v>
      </c>
      <c r="V9" s="117" t="s">
        <v>202</v>
      </c>
      <c r="W9" s="122" t="s">
        <v>292</v>
      </c>
    </row>
    <row r="10" spans="1:23" ht="25" customHeight="1" x14ac:dyDescent="0.3">
      <c r="A10" s="64">
        <v>6</v>
      </c>
      <c r="B10" s="60" t="str">
        <f t="shared" si="2"/>
        <v>OR2669</v>
      </c>
      <c r="C10" s="119" t="str">
        <f t="shared" si="3"/>
        <v>Charichhaka(Nimapada)</v>
      </c>
      <c r="D10" s="41" t="str">
        <f t="shared" si="4"/>
        <v>FN25-26-03091</v>
      </c>
      <c r="E10" s="65">
        <v>45988</v>
      </c>
      <c r="F10" s="38" t="str">
        <f t="shared" si="5"/>
        <v>Ajay Kumar Subudhi</v>
      </c>
      <c r="G10" s="49" t="str">
        <f t="shared" si="6"/>
        <v>SF0065667</v>
      </c>
      <c r="H10" s="49" t="str">
        <f t="shared" si="7"/>
        <v>Loan Officer</v>
      </c>
      <c r="I10" s="120" t="s">
        <v>275</v>
      </c>
      <c r="J10" s="120" t="s">
        <v>277</v>
      </c>
      <c r="K10" s="120" t="s">
        <v>278</v>
      </c>
      <c r="L10" s="11">
        <v>350915842</v>
      </c>
      <c r="M10" s="65">
        <v>44994</v>
      </c>
      <c r="N10" s="124">
        <v>76397</v>
      </c>
      <c r="O10" s="124">
        <v>4100</v>
      </c>
      <c r="P10" s="121" t="s">
        <v>139</v>
      </c>
      <c r="Q10" s="80">
        <v>45545</v>
      </c>
      <c r="R10" s="124">
        <v>4100</v>
      </c>
      <c r="S10" s="124">
        <v>2560</v>
      </c>
      <c r="T10" s="124">
        <v>0</v>
      </c>
      <c r="U10" s="125">
        <f t="shared" si="1"/>
        <v>1540</v>
      </c>
      <c r="V10" s="117" t="s">
        <v>202</v>
      </c>
      <c r="W10" s="122" t="s">
        <v>293</v>
      </c>
    </row>
    <row r="11" spans="1:23" ht="25" customHeight="1" x14ac:dyDescent="0.3">
      <c r="A11" s="64">
        <v>7</v>
      </c>
      <c r="B11" s="60" t="str">
        <f t="shared" si="2"/>
        <v>OR2669</v>
      </c>
      <c r="C11" s="119" t="str">
        <f t="shared" si="3"/>
        <v>Charichhaka(Nimapada)</v>
      </c>
      <c r="D11" s="41" t="str">
        <f t="shared" si="4"/>
        <v>FN25-26-03091</v>
      </c>
      <c r="E11" s="65">
        <v>45988</v>
      </c>
      <c r="F11" s="38" t="str">
        <f t="shared" si="5"/>
        <v>Ajay Kumar Subudhi</v>
      </c>
      <c r="G11" s="49" t="str">
        <f t="shared" si="6"/>
        <v>SF0065667</v>
      </c>
      <c r="H11" s="49" t="str">
        <f t="shared" si="7"/>
        <v>Loan Officer</v>
      </c>
      <c r="I11" s="120" t="s">
        <v>275</v>
      </c>
      <c r="J11" s="120" t="s">
        <v>277</v>
      </c>
      <c r="K11" s="120" t="s">
        <v>278</v>
      </c>
      <c r="L11" s="11">
        <v>350915842</v>
      </c>
      <c r="M11" s="65">
        <v>44994</v>
      </c>
      <c r="N11" s="124">
        <v>76397</v>
      </c>
      <c r="O11" s="124">
        <v>4100</v>
      </c>
      <c r="P11" s="121" t="s">
        <v>139</v>
      </c>
      <c r="Q11" s="80">
        <v>45575</v>
      </c>
      <c r="R11" s="124">
        <v>4100</v>
      </c>
      <c r="S11" s="124">
        <v>2560</v>
      </c>
      <c r="T11" s="124">
        <v>0</v>
      </c>
      <c r="U11" s="125">
        <f t="shared" si="1"/>
        <v>1540</v>
      </c>
      <c r="V11" s="117" t="s">
        <v>202</v>
      </c>
      <c r="W11" s="122" t="s">
        <v>293</v>
      </c>
    </row>
    <row r="12" spans="1:23" ht="25" customHeight="1" x14ac:dyDescent="0.3">
      <c r="A12" s="64">
        <v>8</v>
      </c>
      <c r="B12" s="60" t="str">
        <f t="shared" si="2"/>
        <v>OR2669</v>
      </c>
      <c r="C12" s="119" t="str">
        <f t="shared" si="3"/>
        <v>Charichhaka(Nimapada)</v>
      </c>
      <c r="D12" s="41" t="str">
        <f t="shared" si="4"/>
        <v>FN25-26-03091</v>
      </c>
      <c r="E12" s="65">
        <v>45988</v>
      </c>
      <c r="F12" s="38" t="str">
        <f t="shared" si="5"/>
        <v>Ajay Kumar Subudhi</v>
      </c>
      <c r="G12" s="49" t="str">
        <f t="shared" si="6"/>
        <v>SF0065667</v>
      </c>
      <c r="H12" s="49" t="str">
        <f t="shared" si="7"/>
        <v>Loan Officer</v>
      </c>
      <c r="I12" s="120" t="s">
        <v>275</v>
      </c>
      <c r="J12" s="120" t="s">
        <v>277</v>
      </c>
      <c r="K12" s="120" t="s">
        <v>278</v>
      </c>
      <c r="L12" s="11">
        <v>350915842</v>
      </c>
      <c r="M12" s="65">
        <v>44994</v>
      </c>
      <c r="N12" s="124">
        <v>76397</v>
      </c>
      <c r="O12" s="124">
        <v>4100</v>
      </c>
      <c r="P12" s="121" t="s">
        <v>139</v>
      </c>
      <c r="Q12" s="80">
        <v>45606</v>
      </c>
      <c r="R12" s="124">
        <v>4100</v>
      </c>
      <c r="S12" s="124">
        <v>2560</v>
      </c>
      <c r="T12" s="124">
        <v>0</v>
      </c>
      <c r="U12" s="125">
        <f t="shared" si="1"/>
        <v>1540</v>
      </c>
      <c r="V12" s="117" t="s">
        <v>202</v>
      </c>
      <c r="W12" s="122" t="s">
        <v>293</v>
      </c>
    </row>
    <row r="13" spans="1:23" ht="25" customHeight="1" x14ac:dyDescent="0.3">
      <c r="A13" s="64">
        <v>9</v>
      </c>
      <c r="B13" s="60" t="str">
        <f t="shared" si="2"/>
        <v>OR2669</v>
      </c>
      <c r="C13" s="119" t="str">
        <f t="shared" si="3"/>
        <v>Charichhaka(Nimapada)</v>
      </c>
      <c r="D13" s="41" t="str">
        <f t="shared" si="4"/>
        <v>FN25-26-03091</v>
      </c>
      <c r="E13" s="65">
        <v>45988</v>
      </c>
      <c r="F13" s="38" t="str">
        <f t="shared" si="5"/>
        <v>Ajay Kumar Subudhi</v>
      </c>
      <c r="G13" s="49" t="str">
        <f t="shared" si="6"/>
        <v>SF0065667</v>
      </c>
      <c r="H13" s="49" t="str">
        <f t="shared" si="7"/>
        <v>Loan Officer</v>
      </c>
      <c r="I13" s="120" t="s">
        <v>275</v>
      </c>
      <c r="J13" s="120" t="s">
        <v>277</v>
      </c>
      <c r="K13" s="120" t="s">
        <v>278</v>
      </c>
      <c r="L13" s="11">
        <v>350915842</v>
      </c>
      <c r="M13" s="65">
        <v>44994</v>
      </c>
      <c r="N13" s="124">
        <v>76397</v>
      </c>
      <c r="O13" s="124">
        <v>4100</v>
      </c>
      <c r="P13" s="121" t="s">
        <v>139</v>
      </c>
      <c r="Q13" s="80">
        <v>45636</v>
      </c>
      <c r="R13" s="124">
        <v>4100</v>
      </c>
      <c r="S13" s="124">
        <v>2560</v>
      </c>
      <c r="T13" s="124">
        <v>0</v>
      </c>
      <c r="U13" s="125">
        <f t="shared" si="1"/>
        <v>1540</v>
      </c>
      <c r="V13" s="117" t="s">
        <v>202</v>
      </c>
      <c r="W13" s="122" t="s">
        <v>293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N1" zoomScale="80" zoomScaleNormal="80" workbookViewId="0">
      <selection activeCell="Y6" sqref="Y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64893</v>
      </c>
      <c r="J5" s="38" t="s">
        <v>272</v>
      </c>
      <c r="K5" s="84">
        <v>64893</v>
      </c>
      <c r="L5" s="84" t="s">
        <v>273</v>
      </c>
      <c r="M5" s="38" t="s">
        <v>274</v>
      </c>
      <c r="N5" s="84">
        <v>106281</v>
      </c>
      <c r="O5" s="84" t="s">
        <v>275</v>
      </c>
      <c r="P5" s="84">
        <v>586653</v>
      </c>
      <c r="Q5" s="38" t="s">
        <v>276</v>
      </c>
      <c r="R5" s="38" t="s">
        <v>254</v>
      </c>
      <c r="S5" s="84" t="s">
        <v>277</v>
      </c>
      <c r="T5" s="84" t="s">
        <v>277</v>
      </c>
      <c r="U5" s="84" t="s">
        <v>269</v>
      </c>
      <c r="V5" s="84" t="s">
        <v>255</v>
      </c>
      <c r="W5" s="84">
        <v>0</v>
      </c>
      <c r="X5" s="38" t="s">
        <v>256</v>
      </c>
      <c r="Y5" s="84">
        <v>357043943</v>
      </c>
      <c r="Z5" s="38" t="s">
        <v>278</v>
      </c>
      <c r="AA5" s="108" t="s">
        <v>279</v>
      </c>
      <c r="AB5" s="84">
        <v>48000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257</v>
      </c>
      <c r="AI5" s="108" t="s">
        <v>284</v>
      </c>
      <c r="AJ5" s="84">
        <v>2560</v>
      </c>
      <c r="AK5" s="84">
        <v>2560</v>
      </c>
      <c r="AL5" s="108" t="s">
        <v>285</v>
      </c>
      <c r="AM5" s="84">
        <v>16865.55</v>
      </c>
      <c r="AN5" s="112">
        <v>8734.4500000000007</v>
      </c>
      <c r="AO5" s="112">
        <v>25600</v>
      </c>
      <c r="AP5" s="112">
        <v>31134.45</v>
      </c>
      <c r="AQ5" s="112">
        <v>5147.55</v>
      </c>
      <c r="AR5" s="112">
        <v>36282</v>
      </c>
      <c r="AS5" s="112">
        <v>12073.85</v>
      </c>
      <c r="AT5" s="112">
        <v>3286.15</v>
      </c>
      <c r="AU5" s="112">
        <v>15360</v>
      </c>
      <c r="AV5" s="84">
        <v>16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 t="s">
        <v>286</v>
      </c>
      <c r="BE5" s="84">
        <v>48000</v>
      </c>
      <c r="BF5" s="38" t="s">
        <v>277</v>
      </c>
      <c r="BG5" s="84" t="s">
        <v>287</v>
      </c>
      <c r="BH5" s="114" t="s">
        <v>259</v>
      </c>
      <c r="BI5" s="38" t="s">
        <v>110</v>
      </c>
      <c r="BJ5" s="85">
        <v>45988</v>
      </c>
      <c r="BK5" s="84"/>
      <c r="BL5" s="38" t="s">
        <v>114</v>
      </c>
      <c r="BM5" s="115" t="s">
        <v>119</v>
      </c>
      <c r="BN5" s="116" t="s">
        <v>201</v>
      </c>
      <c r="BO5" s="84"/>
      <c r="BP5" s="84"/>
      <c r="BQ5" s="117"/>
      <c r="BR5" s="118" t="s">
        <v>290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64893</v>
      </c>
      <c r="J6" s="38" t="s">
        <v>272</v>
      </c>
      <c r="K6" s="84">
        <v>64893</v>
      </c>
      <c r="L6" s="84" t="s">
        <v>273</v>
      </c>
      <c r="M6" s="38" t="s">
        <v>274</v>
      </c>
      <c r="N6" s="84">
        <v>106281</v>
      </c>
      <c r="O6" s="84" t="s">
        <v>275</v>
      </c>
      <c r="P6" s="84">
        <v>586653</v>
      </c>
      <c r="Q6" s="38" t="s">
        <v>276</v>
      </c>
      <c r="R6" s="38" t="s">
        <v>254</v>
      </c>
      <c r="S6" s="84" t="s">
        <v>277</v>
      </c>
      <c r="T6" s="84" t="s">
        <v>277</v>
      </c>
      <c r="U6" s="84" t="s">
        <v>269</v>
      </c>
      <c r="V6" s="84" t="s">
        <v>255</v>
      </c>
      <c r="W6" s="84">
        <v>0</v>
      </c>
      <c r="X6" s="38" t="s">
        <v>256</v>
      </c>
      <c r="Y6" s="84">
        <v>350915842</v>
      </c>
      <c r="Z6" s="38" t="s">
        <v>278</v>
      </c>
      <c r="AA6" s="108">
        <v>44994</v>
      </c>
      <c r="AB6" s="84">
        <v>76397</v>
      </c>
      <c r="AC6" s="108"/>
      <c r="AD6" s="84"/>
      <c r="AE6" s="84"/>
      <c r="AF6" s="84"/>
      <c r="AG6" s="108"/>
      <c r="AH6" s="84"/>
      <c r="AI6" s="108"/>
      <c r="AJ6" s="84">
        <v>3799</v>
      </c>
      <c r="AK6" s="84">
        <v>4100</v>
      </c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 t="s">
        <v>288</v>
      </c>
      <c r="BC6" s="84"/>
      <c r="BD6" s="108"/>
      <c r="BE6" s="84"/>
      <c r="BF6" s="38"/>
      <c r="BG6" s="84" t="s">
        <v>287</v>
      </c>
      <c r="BH6" s="114" t="s">
        <v>259</v>
      </c>
      <c r="BI6" s="38" t="s">
        <v>110</v>
      </c>
      <c r="BJ6" s="85">
        <v>45988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22740</v>
      </c>
      <c r="BQ6" s="117" t="s">
        <v>202</v>
      </c>
      <c r="BR6" s="164" t="s">
        <v>289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Soubhagya Samantaray</cp:lastModifiedBy>
  <cp:lastPrinted>2025-05-06T06:37:39Z</cp:lastPrinted>
  <dcterms:created xsi:type="dcterms:W3CDTF">2023-04-07T11:05:50Z</dcterms:created>
  <dcterms:modified xsi:type="dcterms:W3CDTF">2025-12-01T07:44:20Z</dcterms:modified>
</cp:coreProperties>
</file>