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Mangalpur-FN25-26-03098\"/>
    </mc:Choice>
  </mc:AlternateContent>
  <xr:revisionPtr revIDLastSave="0" documentId="13_ncr:1_{58766207-641D-49AB-8641-53B535E870A6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<sst xmlns="http://schemas.openxmlformats.org/spreadsheetml/2006/main" count="352" uniqueCount="302">
  <si>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</si>
  <si>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</si>
  <si>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</si>
  <si>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</si>
  <si>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</si>
  <si>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</si>
  <si>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</si>
  <si>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</si>
  <si>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</si>
  <si>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</si>
  <si>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</si>
  <si>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</si>
  <si>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</si>
  <si>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</si>
  <si>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</si>
  <si>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</si>
  <si>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</si>
  <si>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</si>
  <si>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</si>
  <si>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</si>
  <si>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</si>
  <si>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</si>
  <si>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</si>
  <si>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</si>
  <si>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</si>
  <si>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</si>
  <si>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</si>
  <si>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</si>
  <si>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</si>
  <si>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</si>
  <si>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</si>
  <si>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</si>
  <si>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</si>
  <si>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</si>
  <si>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</si>
  <si>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</si>
  <si>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</si>
  <si>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</si>
  <si>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</si>
  <si>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</si>
  <si>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</si>
  <si>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</si>
  <si>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</si>
  <si>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</si>
  <si>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</si>
  <si>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</si>
  <si>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</si>
  <si>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</si>
  <si>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</si>
  <si>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</si>
  <si>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</si>
  <si>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</si>
  <si>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</si>
  <si>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</si>
  <si>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</si>
  <si>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</si>
  <si>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</si>
  <si>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</si>
  <si>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</si>
  <si>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</si>
  <si>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</si>
  <si>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</si>
  <si>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</si>
  <si>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</si>
  <si>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</si>
  <si>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</si>
  <si>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</si>
  <si>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</si>
  <si>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</si>
  <si>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</si>
  <si>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</si>
  <si>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</si>
  <si>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</si>
  <si>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</si>
  <si>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</si>
  <si>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</si>
  <si>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</si>
  <si>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</si>
  <si>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</si>
  <si>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</si>
  <si>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</si>
  <si>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</si>
  <si>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</si>
  <si>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</si>
  <si>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</si>
  <si>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</si>
  <si>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</si>
  <si>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</si>
  <si>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</si>
  <si>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</si>
  <si>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</si>
  <si>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</si>
  <si>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</si>
  <si>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</si>
  <si>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</si>
  <si>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</si>
  <si>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</si>
  <si>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</si>
  <si>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</si>
  <si>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</si>
  <si>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</si>
  <si>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</si>
  <si>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</si>
  <si>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</si>
  <si>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</si>
  <si>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</si>
  <si>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</si>
  <si>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</si>
  <si>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</si>
  <si>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</si>
  <si>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</si>
  <si>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</si>
  <si>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</si>
  <si>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</si>
  <si>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</si>
  <si>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</si>
  <si>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</si>
  <si>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</si>
  <si>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</si>
  <si>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</si>
  <si>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</si>
  <si>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</si>
  <si>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</si>
  <si>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</si>
  <si>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</si>
  <si>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</si>
  <si>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</si>
  <si>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</si>
  <si>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</si>
  <si>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</si>
  <si>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</si>
  <si>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</si>
  <si>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</si>
  <si>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</si>
  <si>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</si>
  <si>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</si>
  <si>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</si>
  <si>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</si>
  <si>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</si>
  <si>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</si>
  <si>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</si>
  <si>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</si>
  <si>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</si>
  <si>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</si>
  <si>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</si>
  <si>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</si>
  <si>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</si>
  <si>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</si>
  <si>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</si>
  <si>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</si>
  <si>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</si>
  <si>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</si>
  <si>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</si>
  <si>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</si>
  <si>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</si>
  <si>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</si>
  <si>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</si>
  <si>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</si>
  <si>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</si>
  <si>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</si>
  <si>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</si>
  <si>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</si>
  <si>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</si>
  <si>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</si>
  <si>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</si>
  <si>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</si>
  <si>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</si>
  <si>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</si>
  <si>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</si>
  <si>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</si>
  <si>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</si>
  <si>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</si>
  <si>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</si>
  <si>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</si>
  <si>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</si>
  <si>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</si>
  <si>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</si>
  <si>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</si>
  <si>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</si>
  <si>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</si>
  <si>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</si>
  <si>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</si>
  <si>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</si>
  <si>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</si>
  <si>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</si>
  <si>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</si>
  <si>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</si>
  <si>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</si>
  <si>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</si>
  <si>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</si>
  <si>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</si>
  <si>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</si>
  <si>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</si>
  <si>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</si>
  <si>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</si>
  <si>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</si>
  <si>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</si>
  <si>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</si>
  <si>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</si>
  <si>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</si>
  <si>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</si>
  <si>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</si>
  <si>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</si>
  <si>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</si>
  <si>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</si>
  <si>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</si>
  <si>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</si>
  <si>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</si>
  <si>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</si>
  <si>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</si>
  <si>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</si>
  <si>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</si>
  <si>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</si>
  <si>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</si>
  <si>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</si>
  <si>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</si>
  <si>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</si>
  <si>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</si>
  <si>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</si>
  <si>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</si>
  <si>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</si>
  <si>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</si>
  <si>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</si>
  <si>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</si>
  <si>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</si>
  <si>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</si>
  <si>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</si>
  <si>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</si>
  <si>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</si>
  <si>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</si>
  <si>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</si>
  <si>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</si>
  <si>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</si>
  <si>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</si>
  <si>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</si>
  <si>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</si>
  <si>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</si>
  <si>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</si>
  <si>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</si>
  <si>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</si>
  <si>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</si>
  <si>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</si>
  <si>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</si>
  <si>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</si>
  <si>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</si>
  <si>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</si>
  <si>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</si>
  <si>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</si>
  <si>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Dual Staff</t>
  </si>
  <si>
    <t>Available &amp; Updated</t>
  </si>
  <si>
    <t>R</t>
  </si>
  <si>
    <t>L</t>
  </si>
  <si>
    <t>Sanjaya Kumar Sahoo/SF0070624</t>
  </si>
  <si>
    <t>East</t>
  </si>
  <si>
    <t>Bhadrak</t>
  </si>
  <si>
    <t>Jajpur Town</t>
  </si>
  <si>
    <t>OR1616</t>
  </si>
  <si>
    <t>Mangalpur</t>
  </si>
  <si>
    <t>maa</t>
  </si>
  <si>
    <t>Chetana</t>
  </si>
  <si>
    <t>OBC</t>
  </si>
  <si>
    <t>HINDU</t>
  </si>
  <si>
    <t>Agriculture &amp; Farming</t>
  </si>
  <si>
    <t>Open</t>
  </si>
  <si>
    <t/>
  </si>
  <si>
    <t>Amarendra Malik/SF0059488</t>
  </si>
  <si>
    <t xml:space="preserve">I have verify Physical Cash Closing On Dated: 27 July'25 
As per FIMO/Denomination On dated: 27 July'25 Opening Balance is Rs 17637/- &amp; Cash Closing as per denomination and physically is Rs 139/-, Rs. 17498/- difference cash inside the locker and As Per BM Statement BQM Sanjeet Malik went to Field on Dt.17-11-2025 on 08:00 AM and did not Return to Office till now So Branch Team unable to Open Lucker so Rs-17498/- Cash Difference at Branch. BQM Locker Key (L) not avaiable at branch( Branch Team Mailed to H.O on dt- 17-11-25).
As Per Key Register On That time Right side Lucker key Holder was BM Suryakanta Mohanty(SF0099668) and Left Side Key Holder was BQM Sanjeet Malik(SF0054913).
</t>
  </si>
  <si>
    <t>As Per BM Statement BQM Sanjeet Malik went to Field on Dt.17-11-2025 on 08:00 AM and did not Return to Office till now So Branch Team unable to Open Lucker so Rs-17498/- Cash Difference at Branch. BQM Locker Key No (L) not avaiable at branch( Branch Team Mailed to H.O on dt- 17-11-25).</t>
  </si>
  <si>
    <t>Suryakanta Mohanty</t>
  </si>
  <si>
    <t>SF0099668</t>
  </si>
  <si>
    <t>Branch Manager</t>
  </si>
  <si>
    <t>Sanjeet Malik</t>
  </si>
  <si>
    <t>SF0054913</t>
  </si>
  <si>
    <t>Branch Quality Manager</t>
  </si>
  <si>
    <t>CSS</t>
  </si>
  <si>
    <t>Biranchi Narayan Swain/SF0003954</t>
  </si>
  <si>
    <t>Krushna Chandra Sahoo/SF0083225</t>
  </si>
  <si>
    <t>Alok Kumar Maharana/SF0083414</t>
  </si>
  <si>
    <t>Terminated</t>
  </si>
  <si>
    <t>Completed-Report Submitted</t>
  </si>
  <si>
    <t>bindha nandipur</t>
  </si>
  <si>
    <t>SF0099020</t>
  </si>
  <si>
    <t>Manoranjan Biswal</t>
  </si>
  <si>
    <t>445627</t>
  </si>
  <si>
    <t>SSF4937379</t>
  </si>
  <si>
    <t>UMARANI SAHOO</t>
  </si>
  <si>
    <t>23-Nov-2023</t>
  </si>
  <si>
    <t>Fri</t>
  </si>
  <si>
    <t>1</t>
  </si>
  <si>
    <t>2.02 Yrs</t>
  </si>
  <si>
    <t>23 Nov 2023</t>
  </si>
  <si>
    <t>&gt; 2 to 4 Years</t>
  </si>
  <si>
    <t>01-Jan-2024</t>
  </si>
  <si>
    <t>03-Nov-2025</t>
  </si>
  <si>
    <t>6371211194</t>
  </si>
  <si>
    <t>As per Phone Pay Evidence borrower paid her EMI amount Rs 2240/- on date 01 Feb 2025 to LO Ramesh Kumar Jena but staff has not remitted at office.</t>
  </si>
  <si>
    <t>Ramesh Kumar Jena</t>
  </si>
  <si>
    <t>SF0071358</t>
  </si>
  <si>
    <t>Fraud amount Observed Rs.2240/-</t>
  </si>
  <si>
    <t>FN25-26-03098</t>
  </si>
  <si>
    <t>Loan Officer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</si>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</sst>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OR1616</v>
      </c>
      <c r="D5" s="63" t="str">
        <f>IF('Physical Cash at Safe'!D28="Yes", 'Physical Cash at Safe'!B4, 'Borrower Wise Details'!C5)</f>
        <v>Mangalpur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45988</v>
      </c>
      <c r="H5" s="107" t="s">
        <v>274</v>
      </c>
      <c r="I5" s="61">
        <v>45992</v>
      </c>
      <c r="J5" s="74" t="str">
        <f>IF('Physical Cash at Safe'!D28="Yes",'Physical Cash at Safe'!E28,IF('Borrower Wise Details'!D5&lt;&gt;"",'Borrower Wise Details'!D5,""))</f>
        <v>FN25-26-03098</v>
      </c>
      <c r="K5" s="81">
        <v>1</v>
      </c>
      <c r="L5" s="82">
        <v>2240</v>
      </c>
      <c r="M5" s="82">
        <v>0</v>
      </c>
      <c r="N5" s="82" t="s">
        <v>275</v>
      </c>
      <c r="O5" s="82" t="s">
        <v>276</v>
      </c>
      <c r="P5" s="82" t="s">
        <v>277</v>
      </c>
      <c r="Q5" s="82" t="s">
        <v>252</v>
      </c>
      <c r="R5" s="75" t="str">
        <f>IF('Physical Cash at Safe'!$D$28="Yes", 'Physical Cash at Safe'!$A$28, IF('Borrower Wise Details'!F5&lt;&gt;"", 'Borrower Wise Details'!F5, ""))</f>
        <v>Ramesh Kumar Jena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SF0071358</v>
      </c>
      <c r="U5" s="77" t="s">
        <v>278</v>
      </c>
      <c r="V5" s="61">
        <v>45708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279</v>
      </c>
      <c r="Z5" s="61">
        <v>45988</v>
      </c>
      <c r="AA5" s="61">
        <v>45993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45994</v>
      </c>
      <c r="AH5" s="70" t="s">
        <v>298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OR1616</v>
      </c>
      <c r="C5" s="50" t="str">
        <f>IF('Fraud Investigation Report'!D5="", "", 'Fraud Investigation Report'!D5)</f>
        <v>Mangalpur</v>
      </c>
      <c r="D5" s="68" t="str">
        <f>IF(OR('Fraud Investigation Report'!R5="", 'Fraud Investigation Report'!R5=0), "", 'Fraud Investigation Report'!R5)</f>
        <v>Ramesh Kumar Jena</v>
      </c>
      <c r="E5" s="68" t="str">
        <f>IF(OR('Fraud Investigation Report'!T5="", 'Fraud Investigation Report'!T5=0), "", 'Fraud Investigation Report'!T5)</f>
        <v>SF0071358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FN25-26-03098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2240</v>
      </c>
      <c r="Q5" s="49"/>
      <c r="R5" s="84" t="s">
        <v>301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34" sqref="D34:E36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256</v>
      </c>
      <c r="B4" s="41" t="s">
        <v>257</v>
      </c>
      <c r="C4" s="41" t="s">
        <v>255</v>
      </c>
      <c r="D4" s="41" t="s">
        <v>254</v>
      </c>
      <c r="E4" s="41" t="s">
        <v>254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247</v>
      </c>
      <c r="B6" s="18">
        <v>45988</v>
      </c>
      <c r="C6" s="18">
        <v>45987</v>
      </c>
      <c r="D6" s="18">
        <v>45988</v>
      </c>
      <c r="E6" s="19">
        <v>0.27083333333333331</v>
      </c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>
        <v>1</v>
      </c>
      <c r="E13" s="23">
        <f t="shared" si="0"/>
        <v>100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>
        <v>1</v>
      </c>
      <c r="E15" s="23">
        <f t="shared" si="0"/>
        <v>20</v>
      </c>
    </row>
    <row r="16" spans="1:5" ht="14.4" x14ac:dyDescent="0.3">
      <c r="A16" s="24">
        <v>10</v>
      </c>
      <c r="B16" s="25"/>
      <c r="C16" s="23">
        <f t="shared" si="1"/>
        <v>0</v>
      </c>
      <c r="D16" s="25">
        <v>1</v>
      </c>
      <c r="E16" s="23">
        <f t="shared" si="0"/>
        <v>10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17637</v>
      </c>
      <c r="C18" s="23">
        <f>B18</f>
        <v>17637</v>
      </c>
      <c r="D18" s="27">
        <v>9</v>
      </c>
      <c r="E18" s="28">
        <f>D18</f>
        <v>9</v>
      </c>
    </row>
    <row r="19" spans="1:5" ht="14.4" x14ac:dyDescent="0.3">
      <c r="A19" s="29"/>
      <c r="B19" s="30" t="s">
        <v>76</v>
      </c>
      <c r="C19" s="31">
        <f>SUM(C10:C18)</f>
        <v>17637</v>
      </c>
      <c r="D19" s="30" t="s">
        <v>76</v>
      </c>
      <c r="E19" s="31">
        <f>SUM(E10:E18)</f>
        <v>139</v>
      </c>
    </row>
    <row r="20" spans="1:5" ht="30" customHeight="1" x14ac:dyDescent="0.3">
      <c r="A20" s="144" t="s">
        <v>97</v>
      </c>
      <c r="B20" s="145"/>
      <c r="C20" s="32">
        <v>139</v>
      </c>
      <c r="D20" s="33" t="s">
        <v>91</v>
      </c>
      <c r="E20" s="34">
        <v>17498</v>
      </c>
    </row>
    <row r="21" spans="1:5" ht="30" customHeight="1" x14ac:dyDescent="0.3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31" t="s">
        <v>266</v>
      </c>
      <c r="C24" s="131"/>
      <c r="D24" s="131"/>
      <c r="E24" s="131"/>
    </row>
    <row r="25" spans="1:5" ht="57.75" customHeight="1" x14ac:dyDescent="0.3">
      <c r="A25" s="36" t="s">
        <v>81</v>
      </c>
      <c r="B25" s="153" t="s">
        <v>267</v>
      </c>
      <c r="C25" s="153"/>
      <c r="D25" s="153"/>
      <c r="E25" s="153"/>
    </row>
    <row r="26" spans="1:5" ht="20.100000000000001" customHeight="1" x14ac:dyDescent="0.3">
      <c r="A26" s="158" t="s">
        <v>189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56" t="s">
        <v>218</v>
      </c>
      <c r="E29" s="157"/>
    </row>
    <row r="30" spans="1:5" ht="39.9" customHeight="1" x14ac:dyDescent="0.3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219</v>
      </c>
      <c r="B32" s="38" t="s">
        <v>248</v>
      </c>
      <c r="C32" s="37" t="s">
        <v>82</v>
      </c>
      <c r="D32" s="154" t="s">
        <v>249</v>
      </c>
      <c r="E32" s="155"/>
    </row>
    <row r="33" spans="1:5" ht="18" customHeight="1" x14ac:dyDescent="0.3">
      <c r="A33" s="37" t="s">
        <v>83</v>
      </c>
      <c r="B33" s="106" t="s">
        <v>250</v>
      </c>
      <c r="C33" s="39" t="s">
        <v>84</v>
      </c>
      <c r="D33" s="148" t="s">
        <v>251</v>
      </c>
      <c r="E33" s="149"/>
    </row>
    <row r="34" spans="1:5" ht="27.6" x14ac:dyDescent="0.3">
      <c r="A34" s="39" t="s">
        <v>220</v>
      </c>
      <c r="B34" s="38" t="s">
        <v>268</v>
      </c>
      <c r="C34" s="39" t="s">
        <v>221</v>
      </c>
      <c r="D34" s="150" t="s">
        <v>271</v>
      </c>
      <c r="E34" s="151"/>
    </row>
    <row r="35" spans="1:5" ht="27.6" x14ac:dyDescent="0.3">
      <c r="A35" s="39" t="s">
        <v>222</v>
      </c>
      <c r="B35" s="38" t="s">
        <v>269</v>
      </c>
      <c r="C35" s="39" t="s">
        <v>224</v>
      </c>
      <c r="D35" s="150" t="s">
        <v>272</v>
      </c>
      <c r="E35" s="151"/>
    </row>
    <row r="36" spans="1:5" ht="25.5" customHeight="1" x14ac:dyDescent="0.3">
      <c r="A36" s="39" t="s">
        <v>223</v>
      </c>
      <c r="B36" s="38" t="s">
        <v>270</v>
      </c>
      <c r="C36" s="39" t="s">
        <v>225</v>
      </c>
      <c r="D36" s="152" t="s">
        <v>273</v>
      </c>
      <c r="E36" s="152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A5" sqref="A5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OR1616</v>
      </c>
      <c r="C5" s="119" t="str">
        <f>IF('Loan Outstanding Report'!$H$5="", "", 'Loan Outstanding Report'!$H$5)</f>
        <v>Mangalpur</v>
      </c>
      <c r="D5" s="41" t="s">
        <v>299</v>
      </c>
      <c r="E5" s="65">
        <v>45988</v>
      </c>
      <c r="F5" s="38" t="s">
        <v>296</v>
      </c>
      <c r="G5" s="49" t="s">
        <v>297</v>
      </c>
      <c r="H5" s="49" t="s">
        <v>300</v>
      </c>
      <c r="I5" s="120" t="s">
        <v>283</v>
      </c>
      <c r="J5" s="120" t="s">
        <v>284</v>
      </c>
      <c r="K5" s="120" t="s">
        <v>285</v>
      </c>
      <c r="L5" s="11">
        <v>353807636</v>
      </c>
      <c r="M5" s="65" t="s">
        <v>286</v>
      </c>
      <c r="N5" s="124">
        <v>42000</v>
      </c>
      <c r="O5" s="124">
        <v>2240</v>
      </c>
      <c r="P5" s="121" t="s">
        <v>139</v>
      </c>
      <c r="Q5" s="80">
        <v>45689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202</v>
      </c>
      <c r="W5" s="122" t="s">
        <v>295</v>
      </c>
    </row>
    <row r="6" spans="1:23" ht="24.9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BI5" activePane="bottomRight" state="frozen"/>
      <selection pane="topRight" activeCell="Q1" sqref="Q1"/>
      <selection pane="bottomLeft" activeCell="A5" sqref="A5"/>
      <selection pane="bottomRight" activeCell="BJ5" sqref="BJ5"/>
    </sheetView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253</v>
      </c>
      <c r="C5" s="38" t="s">
        <v>247</v>
      </c>
      <c r="D5" s="38" t="s">
        <v>254</v>
      </c>
      <c r="E5" s="38" t="s">
        <v>254</v>
      </c>
      <c r="F5" s="38" t="s">
        <v>255</v>
      </c>
      <c r="G5" s="84" t="s">
        <v>256</v>
      </c>
      <c r="H5" s="38" t="s">
        <v>257</v>
      </c>
      <c r="I5" s="84">
        <v>232275</v>
      </c>
      <c r="J5" s="38" t="s">
        <v>280</v>
      </c>
      <c r="K5" s="84">
        <v>232275</v>
      </c>
      <c r="L5" s="84" t="s">
        <v>281</v>
      </c>
      <c r="M5" s="38" t="s">
        <v>282</v>
      </c>
      <c r="N5" s="84">
        <v>99900</v>
      </c>
      <c r="O5" s="84" t="s">
        <v>283</v>
      </c>
      <c r="P5" s="84">
        <v>142232</v>
      </c>
      <c r="Q5" s="38" t="s">
        <v>258</v>
      </c>
      <c r="R5" s="38" t="s">
        <v>259</v>
      </c>
      <c r="S5" s="84" t="s">
        <v>284</v>
      </c>
      <c r="T5" s="84" t="s">
        <v>284</v>
      </c>
      <c r="U5" s="84" t="s">
        <v>260</v>
      </c>
      <c r="V5" s="84" t="s">
        <v>261</v>
      </c>
      <c r="W5" s="84">
        <v>541</v>
      </c>
      <c r="X5" s="38" t="s">
        <v>262</v>
      </c>
      <c r="Y5" s="84">
        <v>353807636</v>
      </c>
      <c r="Z5" s="38" t="s">
        <v>285</v>
      </c>
      <c r="AA5" s="108" t="s">
        <v>286</v>
      </c>
      <c r="AB5" s="84">
        <v>42000</v>
      </c>
      <c r="AC5" s="108" t="s">
        <v>287</v>
      </c>
      <c r="AD5" s="84">
        <v>24</v>
      </c>
      <c r="AE5" s="84" t="s">
        <v>288</v>
      </c>
      <c r="AF5" s="84" t="s">
        <v>289</v>
      </c>
      <c r="AG5" s="108" t="s">
        <v>290</v>
      </c>
      <c r="AH5" s="84" t="s">
        <v>291</v>
      </c>
      <c r="AI5" s="108" t="s">
        <v>292</v>
      </c>
      <c r="AJ5" s="84">
        <v>2240</v>
      </c>
      <c r="AK5" s="84">
        <v>2240</v>
      </c>
      <c r="AL5" s="108" t="s">
        <v>293</v>
      </c>
      <c r="AM5" s="84">
        <v>37094.089999999997</v>
      </c>
      <c r="AN5" s="112">
        <v>12185.91</v>
      </c>
      <c r="AO5" s="112">
        <v>49280</v>
      </c>
      <c r="AP5" s="112">
        <v>4905.91</v>
      </c>
      <c r="AQ5" s="112">
        <v>147.09</v>
      </c>
      <c r="AR5" s="112">
        <v>5053</v>
      </c>
      <c r="AS5" s="112">
        <v>2145.91</v>
      </c>
      <c r="AT5" s="112">
        <v>94.09</v>
      </c>
      <c r="AU5" s="112">
        <v>2240</v>
      </c>
      <c r="AV5" s="84">
        <v>23</v>
      </c>
      <c r="AW5" s="84"/>
      <c r="AX5" s="84"/>
      <c r="AY5" s="108"/>
      <c r="AZ5" s="84"/>
      <c r="BA5" s="84"/>
      <c r="BB5" s="84" t="s">
        <v>263</v>
      </c>
      <c r="BC5" s="84" t="s">
        <v>264</v>
      </c>
      <c r="BD5" s="108"/>
      <c r="BE5" s="84">
        <v>0</v>
      </c>
      <c r="BF5" s="38" t="s">
        <v>284</v>
      </c>
      <c r="BG5" s="84" t="s">
        <v>294</v>
      </c>
      <c r="BH5" s="114" t="s">
        <v>265</v>
      </c>
      <c r="BI5" s="38" t="s">
        <v>110</v>
      </c>
      <c r="BJ5" s="85">
        <v>45988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2240</v>
      </c>
      <c r="BQ5" s="117" t="s">
        <v>202</v>
      </c>
      <c r="BR5" s="118" t="s">
        <v>295</v>
      </c>
    </row>
    <row r="6" spans="1:70" s="113" customFormat="1" ht="15" customHeight="1" x14ac:dyDescent="0.3">
      <c r="A6" s="84"/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/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/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/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/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/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/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/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/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/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/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/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/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/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/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/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/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/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/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/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/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/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/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/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/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/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/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/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/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/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/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/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/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/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/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/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/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/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/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/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/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/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/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/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/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/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/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/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/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/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/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/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/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/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/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/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/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/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/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/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/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/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/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/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/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/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/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/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/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/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/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/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/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/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/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/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/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/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/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/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/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/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/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/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/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/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/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/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/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/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/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/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/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/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/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/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/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/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/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/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/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/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/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/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/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/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/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/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/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/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/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/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/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/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/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/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/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/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/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/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/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/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/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/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/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/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/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/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/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/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/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/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/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/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/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/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/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/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/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/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/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/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/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/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/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/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/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/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/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/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/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/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/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/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/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/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/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/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/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/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/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/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/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/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/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/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/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/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/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/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/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/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/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/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/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/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/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/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/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/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/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/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/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/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/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/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/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/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/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/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/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/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/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/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/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/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/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/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/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/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/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/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/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/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/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/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/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/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/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/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/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/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/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/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/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/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/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/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/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/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/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/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/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/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/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/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/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/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/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/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/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/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/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/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/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/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/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/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/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/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/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/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/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/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/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/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/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/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/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/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/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/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/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/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/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/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/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/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/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/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/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/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/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/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/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/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/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/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/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/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/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/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/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/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/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/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/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/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/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/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/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/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/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/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/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/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/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/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/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/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/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/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/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/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/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/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/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/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/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/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/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/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/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/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/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/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/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/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/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/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/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/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/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/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/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/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/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/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/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/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/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/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/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/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/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/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/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/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/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/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/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/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/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/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/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/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/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/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/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/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/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/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/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2025-12-03T05:16:58Z</dcterms:modified>
</cp:coreProperties>
</file>