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2-03-26\FN25-26-03108\"/>
    </mc:Choice>
  </mc:AlternateContent>
  <xr:revisionPtr revIDLastSave="0" documentId="8_{E00BE939-52FE-4B19-AE66-9E292654713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<sst xmlns="http://schemas.openxmlformats.org/spreadsheetml/2006/main" count="473" uniqueCount="299">
  <si>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</si>
  <si>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</si>
  <si>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</si>
  <si>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</si>
  <si>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</si>
  <si>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</si>
  <si>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</si>
  <si>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</si>
  <si>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</si>
  <si>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</si>
  <si>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</si>
  <si>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</si>
  <si>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</si>
  <si>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</si>
  <si>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</si>
  <si>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</si>
  <si>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</si>
  <si>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</si>
  <si>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</si>
  <si>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</si>
  <si>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</si>
  <si>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</si>
  <si>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</si>
  <si>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</si>
  <si>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</si>
  <si>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</si>
  <si>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</si>
  <si>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</si>
  <si>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</si>
  <si>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</si>
  <si>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</si>
  <si>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</si>
  <si>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</si>
  <si>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</si>
  <si>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</si>
  <si>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</si>
  <si>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</si>
  <si>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</si>
  <si>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</si>
  <si>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</si>
  <si>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</si>
  <si>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</si>
  <si>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</si>
  <si>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</si>
  <si>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</si>
  <si>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</si>
  <si>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</si>
  <si>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</si>
  <si>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</si>
  <si>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</si>
  <si>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</si>
  <si>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</si>
  <si>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</si>
  <si>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</si>
  <si>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</si>
  <si>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</si>
  <si>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</si>
  <si>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</si>
  <si>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</si>
  <si>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</si>
  <si>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</si>
  <si>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</si>
  <si>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</si>
  <si>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</si>
  <si>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</si>
  <si>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</si>
  <si>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</si>
  <si>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</si>
  <si>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</si>
  <si>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</si>
  <si>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</si>
  <si>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</si>
  <si>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</si>
  <si>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</si>
  <si>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</si>
  <si>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</si>
  <si>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</si>
  <si>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</si>
  <si>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</si>
  <si>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</si>
  <si>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</si>
  <si>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</si>
  <si>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</si>
  <si>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</si>
  <si>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</si>
  <si>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</si>
  <si>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</si>
  <si>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</si>
  <si>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</si>
  <si>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</si>
  <si>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</si>
  <si>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</si>
  <si>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</si>
  <si>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</si>
  <si>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</si>
  <si>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</si>
  <si>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</si>
  <si>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</si>
  <si>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</si>
  <si>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</si>
  <si>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</si>
  <si>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</si>
  <si>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</si>
  <si>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</si>
  <si>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</si>
  <si>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</si>
  <si>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</si>
  <si>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</si>
  <si>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</si>
  <si>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</si>
  <si>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</si>
  <si>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</si>
  <si>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</si>
  <si>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</si>
  <si>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</si>
  <si>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</si>
  <si>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</si>
  <si>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</si>
  <si>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</si>
  <si>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</si>
  <si>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</si>
  <si>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</si>
  <si>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</si>
  <si>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</si>
  <si>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</si>
  <si>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</si>
  <si>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</si>
  <si>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</si>
  <si>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</si>
  <si>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</si>
  <si>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</si>
  <si>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</si>
  <si>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</si>
  <si>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</si>
  <si>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</si>
  <si>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</si>
  <si>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</si>
  <si>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</si>
  <si>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</si>
  <si>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</si>
  <si>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</si>
  <si>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</si>
  <si>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</si>
  <si>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</si>
  <si>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</si>
  <si>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</si>
  <si>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</si>
  <si>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</si>
  <si>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</si>
  <si>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</si>
  <si>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</si>
  <si>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</si>
  <si>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</si>
  <si>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</si>
  <si>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</si>
  <si>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</si>
  <si>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</si>
  <si>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</si>
  <si>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</si>
  <si>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</si>
  <si>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</si>
  <si>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</si>
  <si>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</si>
  <si>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</si>
  <si>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</si>
  <si>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</si>
  <si>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</si>
  <si>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</si>
  <si>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</si>
  <si>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</si>
  <si>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</si>
  <si>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</si>
  <si>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</si>
  <si>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</si>
  <si>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</si>
  <si>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</si>
  <si>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</si>
  <si>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</si>
  <si>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</si>
  <si>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</si>
  <si>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</si>
  <si>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</si>
  <si>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</si>
  <si>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</si>
  <si>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</si>
  <si>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</si>
  <si>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</si>
  <si>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</si>
  <si>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</si>
  <si>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</si>
  <si>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</si>
  <si>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</si>
  <si>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</si>
  <si>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</si>
  <si>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</si>
  <si>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</si>
  <si>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</si>
  <si>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</si>
  <si>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</si>
  <si>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</si>
  <si>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</si>
  <si>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</si>
  <si>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</si>
  <si>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</si>
  <si>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</si>
  <si>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</si>
  <si>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</si>
  <si>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</si>
  <si>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</si>
  <si>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</si>
  <si>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</si>
  <si>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</si>
  <si>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</si>
  <si>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</si>
  <si>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</si>
  <si>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</si>
  <si>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</si>
  <si>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</si>
  <si>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</si>
  <si>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</si>
  <si>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</si>
  <si>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</si>
  <si>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</si>
  <si>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</si>
  <si>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</si>
  <si>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</si>
  <si>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</si>
  <si>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</si>
  <si>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</si>
  <si>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</si>
  <si>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</si>
  <si>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</si>
  <si>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</si>
  <si>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</si>
  <si>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</si>
  <si>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</si>
  <si>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</si>
  <si>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</si>
  <si>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</si>
  <si>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</si>
  <si>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</si>
  <si>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</si>
  <si>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</si>
  <si>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</si>
  <si>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</si>
  <si>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</si>
  <si>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</si>
  <si>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</si>
  <si>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</si>
  <si>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</si>
  <si>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</si>
  <si>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Gaya Jee</t>
  </si>
  <si>
    <t>Guraru</t>
  </si>
  <si>
    <t>BH3036</t>
  </si>
  <si>
    <t>Mangrawan</t>
  </si>
  <si>
    <t>SF0086515</t>
  </si>
  <si>
    <t>Ritik Raj Chauhan</t>
  </si>
  <si>
    <t>700104 C3</t>
  </si>
  <si>
    <t>Sanju Sabal Bigha C3 G2</t>
  </si>
  <si>
    <t>Chetana</t>
  </si>
  <si>
    <t>SSF3272958</t>
  </si>
  <si>
    <t>SC</t>
  </si>
  <si>
    <t>HINDU</t>
  </si>
  <si>
    <t>Acid Making</t>
  </si>
  <si>
    <t>SAROJ devi</t>
  </si>
  <si>
    <t>Unnati</t>
  </si>
  <si>
    <t>EBC</t>
  </si>
  <si>
    <t>Animal Husbandry &amp; Poultry</t>
  </si>
  <si>
    <t>SAROJ DEVI</t>
  </si>
  <si>
    <t>01-Feb-2023</t>
  </si>
  <si>
    <t>09</t>
  </si>
  <si>
    <t>1</t>
  </si>
  <si>
    <t>3.04 Yrs</t>
  </si>
  <si>
    <t>01 Feb 2023</t>
  </si>
  <si>
    <t>13-Sep-2023</t>
  </si>
  <si>
    <t>0</t>
  </si>
  <si>
    <t>&gt; 2 to 4 Years</t>
  </si>
  <si>
    <t>09-Mar-2023</t>
  </si>
  <si>
    <t>09-Jan-2025</t>
  </si>
  <si>
    <t>09-Oct-2023</t>
  </si>
  <si>
    <t>01-Jul-2025</t>
  </si>
  <si>
    <t>30-Sep-2025</t>
  </si>
  <si>
    <t>Open</t>
  </si>
  <si>
    <t>7481877746</t>
  </si>
  <si>
    <t>Durgesh Kumar(SF0097143)</t>
  </si>
  <si>
    <t>Borrower says they have paid the loan EMI-352936010-September 2024,October 2024, November 2024, February 2025, March 2025but still OD showing on loan account</t>
  </si>
  <si>
    <t xml:space="preserve">Borrower says they have paid the loan EMI-350391799-September 2024,October 2024, November 2024, February 2025 </t>
  </si>
  <si>
    <t>Sonu Kumar</t>
  </si>
  <si>
    <t>LO</t>
  </si>
  <si>
    <t>Saroj Devi</t>
  </si>
  <si>
    <t>350391799</t>
  </si>
  <si>
    <t>352936010</t>
  </si>
  <si>
    <t>SF0071180</t>
  </si>
  <si>
    <t>FN25-26-03108</t>
  </si>
  <si>
    <t>IA</t>
  </si>
  <si>
    <t>Completed-Report Submitted</t>
  </si>
  <si>
    <t>Terminated</t>
  </si>
  <si>
    <t>0,00</t>
  </si>
  <si>
    <t>Collected barrower amount not submitted in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</si>
</sst>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11.5"/>
      <color rgb="FF000000"/>
      <name val="Segoe UI"/>
      <family val="2"/>
    </font>
    <font>
      <b/>
      <sz val="11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7" fillId="0" borderId="0" xfId="0" applyFont="1"/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8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83" t="str">
        <f>IF('Physical Cash at Safe'!D28="Yes", 'Physical Cash at Safe'!B4, 'Borrower Wise Details'!B5)</f>
        <v>BH3036</v>
      </c>
      <c r="D5" s="64" t="str">
        <f>IF('Physical Cash at Safe'!D28="Yes", 'Physical Cash at Safe'!A4, 'Borrower Wise Details'!C5)</f>
        <v>Guraru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45969</v>
      </c>
      <c r="H5" s="62" t="s">
        <v>294</v>
      </c>
      <c r="I5" s="61">
        <v>45992</v>
      </c>
      <c r="J5" s="79" t="str">
        <f>IF('Physical Cash at Safe'!D28="Yes",'Physical Cash at Safe'!E28,IF('Borrower Wise Details'!D5&lt;&gt;"",'Borrower Wise Details'!D5,""))</f>
        <v>FN25-26-03108</v>
      </c>
      <c r="K5" s="90">
        <v>10</v>
      </c>
      <c r="L5" s="91">
        <v>10869</v>
      </c>
      <c r="M5" s="91" t="s">
        <v>297</v>
      </c>
      <c r="N5" s="91" t="s">
        <v>239</v>
      </c>
      <c r="O5" s="91" t="s">
        <v>239</v>
      </c>
      <c r="P5" s="91" t="s">
        <v>239</v>
      </c>
      <c r="Q5" s="91" t="s">
        <v>239</v>
      </c>
      <c r="R5" s="80" t="str">
        <f>IF('Physical Cash at Safe'!$D$28="Yes", 'Physical Cash at Safe'!$A$28, IF('Borrower Wise Details'!F5&lt;&gt;"", 'Borrower Wise Details'!F5, ""))</f>
        <v>Sonu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SF0071180</v>
      </c>
      <c r="U5" s="84" t="s">
        <v>296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295</v>
      </c>
      <c r="Z5" s="61">
        <v>46043</v>
      </c>
      <c r="AA5" s="61">
        <v>46048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17080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17080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46083</v>
      </c>
      <c r="AH5" s="75" t="s">
        <v>298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BH3036</v>
      </c>
      <c r="C5" s="50" t="str">
        <f>IF('Fraud Investigation Report'!D5="", "", 'Fraud Investigation Report'!D5)</f>
        <v>Guraru</v>
      </c>
      <c r="D5" s="73" t="str">
        <f>IF(OR('Fraud Investigation Report'!R5="", 'Fraud Investigation Report'!R5=0), "", 'Fraud Investigation Report'!R5)</f>
        <v>Sonu Kumar</v>
      </c>
      <c r="E5" s="73" t="str">
        <f>IF(OR('Fraud Investigation Report'!T5="", 'Fraud Investigation Report'!T5=0), "", 'Fraud Investigation Report'!T5)</f>
        <v>SF0071180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FN25-26-03108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17080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17080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17080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240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68</v>
      </c>
      <c r="B7" s="154"/>
      <c r="C7" s="154"/>
      <c r="D7" s="154"/>
      <c r="E7" s="154"/>
    </row>
    <row r="8" spans="1:5" ht="15" customHeight="1" x14ac:dyDescent="0.35">
      <c r="A8" s="155" t="s">
        <v>69</v>
      </c>
      <c r="B8" s="157" t="s">
        <v>90</v>
      </c>
      <c r="C8" s="158"/>
      <c r="D8" s="159" t="s">
        <v>70</v>
      </c>
      <c r="E8" s="160"/>
    </row>
    <row r="9" spans="1:5" ht="14.5" x14ac:dyDescent="0.35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1" t="s">
        <v>95</v>
      </c>
      <c r="B20" s="162"/>
      <c r="C20" s="32"/>
      <c r="D20" s="33" t="s">
        <v>89</v>
      </c>
      <c r="E20" s="34"/>
    </row>
    <row r="21" spans="1:5" ht="30" customHeight="1" x14ac:dyDescent="0.35">
      <c r="A21" s="163" t="s">
        <v>86</v>
      </c>
      <c r="B21" s="164"/>
      <c r="C21" s="34"/>
      <c r="D21" s="33" t="s">
        <v>87</v>
      </c>
      <c r="E21" s="34"/>
    </row>
    <row r="22" spans="1:5" ht="30" customHeight="1" x14ac:dyDescent="0.35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5">
      <c r="A23" s="163" t="s">
        <v>77</v>
      </c>
      <c r="B23" s="164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48"/>
      <c r="C24" s="148"/>
      <c r="D24" s="148"/>
      <c r="E24" s="148"/>
    </row>
    <row r="25" spans="1:5" ht="57.75" customHeight="1" x14ac:dyDescent="0.35">
      <c r="A25" s="36" t="s">
        <v>78</v>
      </c>
      <c r="B25" s="137"/>
      <c r="C25" s="137"/>
      <c r="D25" s="137"/>
      <c r="E25" s="137"/>
    </row>
    <row r="26" spans="1:5" ht="20.149999999999999" customHeight="1" x14ac:dyDescent="0.35">
      <c r="A26" s="142" t="s">
        <v>183</v>
      </c>
      <c r="B26" s="142"/>
      <c r="C26" s="142"/>
      <c r="D26" s="142"/>
      <c r="E26" s="142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0" t="s">
        <v>212</v>
      </c>
      <c r="E29" s="141"/>
    </row>
    <row r="30" spans="1:5" ht="40" customHeight="1" x14ac:dyDescent="0.35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213</v>
      </c>
      <c r="B32" s="38"/>
      <c r="C32" s="37" t="s">
        <v>79</v>
      </c>
      <c r="D32" s="138"/>
      <c r="E32" s="139"/>
    </row>
    <row r="33" spans="1:5" ht="18" customHeight="1" x14ac:dyDescent="0.35">
      <c r="A33" s="37" t="s">
        <v>80</v>
      </c>
      <c r="B33" s="38"/>
      <c r="C33" s="39" t="s">
        <v>81</v>
      </c>
      <c r="D33" s="132" t="s">
        <v>82</v>
      </c>
      <c r="E33" s="133"/>
    </row>
    <row r="34" spans="1:5" ht="26" x14ac:dyDescent="0.35">
      <c r="A34" s="39" t="s">
        <v>214</v>
      </c>
      <c r="B34" s="38"/>
      <c r="C34" s="39" t="s">
        <v>215</v>
      </c>
      <c r="D34" s="134"/>
      <c r="E34" s="135"/>
    </row>
    <row r="35" spans="1:5" ht="26" x14ac:dyDescent="0.35">
      <c r="A35" s="39" t="s">
        <v>216</v>
      </c>
      <c r="B35" s="38"/>
      <c r="C35" s="39" t="s">
        <v>218</v>
      </c>
      <c r="D35" s="134"/>
      <c r="E35" s="135"/>
    </row>
    <row r="36" spans="1:5" ht="25.5" customHeight="1" x14ac:dyDescent="0.35">
      <c r="A36" s="39" t="s">
        <v>217</v>
      </c>
      <c r="B36" s="38"/>
      <c r="C36" s="39" t="s">
        <v>219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U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BH3036</v>
      </c>
      <c r="C5" s="60" t="str">
        <f>IF('Loan Outstanding Report'!$H$5="", "", 'Loan Outstanding Report'!$H$5)</f>
        <v>Guraru</v>
      </c>
      <c r="D5" s="165" t="s">
        <v>293</v>
      </c>
      <c r="E5" s="66">
        <v>46067</v>
      </c>
      <c r="F5" s="93" t="s">
        <v>287</v>
      </c>
      <c r="G5" s="49" t="s">
        <v>292</v>
      </c>
      <c r="H5" s="49" t="s">
        <v>288</v>
      </c>
      <c r="I5" s="49" t="s">
        <v>257</v>
      </c>
      <c r="J5" s="49" t="s">
        <v>260</v>
      </c>
      <c r="K5" s="49" t="s">
        <v>289</v>
      </c>
      <c r="L5" s="11" t="s">
        <v>290</v>
      </c>
      <c r="M5" s="67">
        <v>44978</v>
      </c>
      <c r="N5" s="49">
        <v>41952</v>
      </c>
      <c r="O5" s="49">
        <v>2250</v>
      </c>
      <c r="P5" s="67" t="s">
        <v>133</v>
      </c>
      <c r="Q5" s="89">
        <v>45517</v>
      </c>
      <c r="R5" s="49">
        <v>9000</v>
      </c>
      <c r="S5" s="49">
        <v>0</v>
      </c>
      <c r="T5" s="49">
        <v>0</v>
      </c>
      <c r="U5" s="68">
        <f t="shared" ref="U5:U69" si="0">IF(AND(ISBLANK(R5),ISBLANK(S5),ISBLANK(T5)),"",R5-(S5+T5))</f>
        <v>9000</v>
      </c>
      <c r="V5" s="42" t="s">
        <v>195</v>
      </c>
      <c r="W5" s="69" t="s">
        <v>286</v>
      </c>
    </row>
    <row r="6" spans="1:23" ht="30" customHeight="1" x14ac:dyDescent="0.3">
      <c r="A6" s="65">
        <v>2</v>
      </c>
      <c r="B6" s="60" t="str">
        <f>IF(J6&lt;&gt;"", $B$5, "")</f>
        <v>BH3036</v>
      </c>
      <c r="C6" s="50" t="str">
        <f>IF(J6&lt;&gt;"", $C$5, "")</f>
        <v>Guraru</v>
      </c>
      <c r="D6" s="50" t="str">
        <f>IF(J6&lt;&gt;"", $D$5, "")</f>
        <v>FN25-26-03108</v>
      </c>
      <c r="E6" s="66">
        <v>46067</v>
      </c>
      <c r="F6" s="50" t="str">
        <f>IF(J6&lt;&gt;"", $F$5, "")</f>
        <v>Sonu Kumar</v>
      </c>
      <c r="G6" s="50" t="str">
        <f>IF(J6&lt;&gt;"", $G$5, "")</f>
        <v>SF0071180</v>
      </c>
      <c r="H6" s="50" t="str">
        <f>IF(J6&lt;&gt;"", $H$5, "")</f>
        <v>LO</v>
      </c>
      <c r="I6" s="49" t="s">
        <v>257</v>
      </c>
      <c r="J6" s="49" t="s">
        <v>260</v>
      </c>
      <c r="K6" s="49" t="s">
        <v>289</v>
      </c>
      <c r="L6" s="11" t="s">
        <v>291</v>
      </c>
      <c r="M6" s="67">
        <v>45182</v>
      </c>
      <c r="N6" s="49">
        <v>30000</v>
      </c>
      <c r="O6" s="49">
        <v>2020</v>
      </c>
      <c r="P6" s="67" t="s">
        <v>133</v>
      </c>
      <c r="Q6" s="67">
        <v>45517</v>
      </c>
      <c r="R6" s="49">
        <v>8080</v>
      </c>
      <c r="S6" s="49">
        <v>0</v>
      </c>
      <c r="T6" s="49">
        <v>0</v>
      </c>
      <c r="U6" s="68">
        <f t="shared" si="0"/>
        <v>8080</v>
      </c>
      <c r="V6" s="42" t="s">
        <v>195</v>
      </c>
      <c r="W6" s="69" t="s">
        <v>285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XFC6005"/>
  <sheetViews>
    <sheetView showGridLines="0" topLeftCell="BM1" zoomScale="90" zoomScaleNormal="90" workbookViewId="0">
      <pane ySplit="4" topLeftCell="A5" activePane="bottomLeft" state="frozen"/>
      <selection pane="bottomLeft" activeCell="BR5" sqref="BR5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2.54296875" style="116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3" width="8.81640625" style="116" hidden="1"/>
    <col min="16384" max="16384" width="24.1796875" style="116" customWidth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45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252</v>
      </c>
      <c r="I5" s="128">
        <v>22177</v>
      </c>
      <c r="J5" s="128" t="s">
        <v>254</v>
      </c>
      <c r="K5" s="128">
        <v>22177</v>
      </c>
      <c r="L5" s="128" t="s">
        <v>255</v>
      </c>
      <c r="M5" s="128" t="s">
        <v>256</v>
      </c>
      <c r="N5" s="128">
        <v>383070</v>
      </c>
      <c r="O5" s="128" t="s">
        <v>257</v>
      </c>
      <c r="P5" s="128">
        <v>834226</v>
      </c>
      <c r="Q5" s="128" t="s">
        <v>258</v>
      </c>
      <c r="R5" s="128" t="s">
        <v>259</v>
      </c>
      <c r="S5" s="128" t="s">
        <v>260</v>
      </c>
      <c r="T5" s="128" t="s">
        <v>260</v>
      </c>
      <c r="U5" s="128" t="s">
        <v>261</v>
      </c>
      <c r="V5" s="128" t="s">
        <v>262</v>
      </c>
      <c r="W5" s="128">
        <v>541</v>
      </c>
      <c r="X5" s="128" t="s">
        <v>263</v>
      </c>
      <c r="Y5" s="128">
        <v>350391799</v>
      </c>
      <c r="Z5" s="128" t="s">
        <v>264</v>
      </c>
      <c r="AA5" s="128" t="s">
        <v>269</v>
      </c>
      <c r="AB5" s="129">
        <v>41952</v>
      </c>
      <c r="AC5" s="128" t="s">
        <v>270</v>
      </c>
      <c r="AD5" s="128">
        <v>24</v>
      </c>
      <c r="AE5" s="128" t="s">
        <v>271</v>
      </c>
      <c r="AF5" s="128" t="s">
        <v>272</v>
      </c>
      <c r="AG5" s="128" t="s">
        <v>273</v>
      </c>
      <c r="AH5" s="128" t="s">
        <v>276</v>
      </c>
      <c r="AI5" s="128" t="s">
        <v>277</v>
      </c>
      <c r="AJ5" s="129">
        <v>2242</v>
      </c>
      <c r="AK5" s="129">
        <v>2250</v>
      </c>
      <c r="AL5" s="128" t="s">
        <v>278</v>
      </c>
      <c r="AM5" s="129">
        <v>33405.93</v>
      </c>
      <c r="AN5" s="129">
        <v>11586.07</v>
      </c>
      <c r="AO5" s="129">
        <v>44992</v>
      </c>
      <c r="AP5" s="129">
        <v>8546.07</v>
      </c>
      <c r="AQ5" s="129">
        <v>453.93</v>
      </c>
      <c r="AR5" s="129">
        <v>9000</v>
      </c>
      <c r="AS5" s="129">
        <v>8546.07</v>
      </c>
      <c r="AT5" s="129">
        <v>453.93</v>
      </c>
      <c r="AU5" s="129">
        <v>9000</v>
      </c>
      <c r="AV5" s="128">
        <v>36</v>
      </c>
      <c r="AW5" s="95"/>
      <c r="AX5" s="95"/>
      <c r="AY5" s="127"/>
      <c r="AZ5" s="95"/>
      <c r="BA5" s="95"/>
      <c r="BB5" s="128" t="s">
        <v>282</v>
      </c>
      <c r="BC5" s="95"/>
      <c r="BD5" s="128" t="s">
        <v>281</v>
      </c>
      <c r="BE5" s="129">
        <v>41952</v>
      </c>
      <c r="BF5" s="128" t="s">
        <v>260</v>
      </c>
      <c r="BG5" s="128" t="s">
        <v>283</v>
      </c>
      <c r="BH5" s="97" t="s">
        <v>284</v>
      </c>
      <c r="BI5" s="95" t="s">
        <v>105</v>
      </c>
      <c r="BJ5" s="97">
        <v>46067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9000</v>
      </c>
      <c r="BQ5" s="42" t="s">
        <v>195</v>
      </c>
      <c r="BR5" s="130" t="s">
        <v>286</v>
      </c>
    </row>
    <row r="6" spans="1:70" ht="30" customHeight="1" x14ac:dyDescent="0.45">
      <c r="A6" s="95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252</v>
      </c>
      <c r="I6" s="128">
        <v>22177</v>
      </c>
      <c r="J6" s="128" t="s">
        <v>254</v>
      </c>
      <c r="K6" s="128">
        <v>22177</v>
      </c>
      <c r="L6" s="128" t="s">
        <v>255</v>
      </c>
      <c r="M6" s="128" t="s">
        <v>256</v>
      </c>
      <c r="N6" s="128">
        <v>383070</v>
      </c>
      <c r="O6" s="128" t="s">
        <v>257</v>
      </c>
      <c r="P6" s="128">
        <v>834226</v>
      </c>
      <c r="Q6" s="128" t="s">
        <v>258</v>
      </c>
      <c r="R6" s="128" t="s">
        <v>265</v>
      </c>
      <c r="S6" s="128" t="s">
        <v>260</v>
      </c>
      <c r="T6" s="128" t="s">
        <v>260</v>
      </c>
      <c r="U6" s="128" t="s">
        <v>266</v>
      </c>
      <c r="V6" s="128" t="s">
        <v>262</v>
      </c>
      <c r="W6" s="128">
        <v>541</v>
      </c>
      <c r="X6" s="128" t="s">
        <v>267</v>
      </c>
      <c r="Y6" s="128">
        <v>352936010</v>
      </c>
      <c r="Z6" s="128" t="s">
        <v>268</v>
      </c>
      <c r="AA6" s="128" t="s">
        <v>274</v>
      </c>
      <c r="AB6" s="129">
        <v>30000</v>
      </c>
      <c r="AC6" s="128" t="s">
        <v>270</v>
      </c>
      <c r="AD6" s="128">
        <v>18</v>
      </c>
      <c r="AE6" s="128" t="s">
        <v>275</v>
      </c>
      <c r="AF6" s="128" t="s">
        <v>272</v>
      </c>
      <c r="AG6" s="128" t="s">
        <v>273</v>
      </c>
      <c r="AH6" s="128" t="s">
        <v>276</v>
      </c>
      <c r="AI6" s="128" t="s">
        <v>279</v>
      </c>
      <c r="AJ6" s="129">
        <v>2020</v>
      </c>
      <c r="AK6" s="129">
        <v>2020</v>
      </c>
      <c r="AL6" s="128" t="s">
        <v>280</v>
      </c>
      <c r="AM6" s="129">
        <v>23351.39</v>
      </c>
      <c r="AN6" s="129">
        <v>5928.61</v>
      </c>
      <c r="AO6" s="129">
        <v>29280</v>
      </c>
      <c r="AP6" s="129">
        <v>6648.61</v>
      </c>
      <c r="AQ6" s="129">
        <v>233.39</v>
      </c>
      <c r="AR6" s="129">
        <v>6882</v>
      </c>
      <c r="AS6" s="129">
        <v>6648.61</v>
      </c>
      <c r="AT6" s="129">
        <v>233.39</v>
      </c>
      <c r="AU6" s="129">
        <v>6882</v>
      </c>
      <c r="AV6" s="128">
        <v>29</v>
      </c>
      <c r="AW6" s="95"/>
      <c r="AX6" s="95"/>
      <c r="AY6" s="95"/>
      <c r="AZ6" s="95"/>
      <c r="BA6" s="95"/>
      <c r="BB6" s="128" t="s">
        <v>282</v>
      </c>
      <c r="BC6" s="95"/>
      <c r="BD6" s="128"/>
      <c r="BE6" s="129">
        <v>0</v>
      </c>
      <c r="BF6" s="128" t="s">
        <v>260</v>
      </c>
      <c r="BG6" s="128" t="s">
        <v>283</v>
      </c>
      <c r="BH6" s="97" t="s">
        <v>284</v>
      </c>
      <c r="BI6" s="95" t="s">
        <v>105</v>
      </c>
      <c r="BJ6" s="97">
        <v>46067</v>
      </c>
      <c r="BK6" s="95"/>
      <c r="BL6" s="95" t="s">
        <v>109</v>
      </c>
      <c r="BM6" s="98" t="s">
        <v>114</v>
      </c>
      <c r="BN6" s="99" t="s">
        <v>193</v>
      </c>
      <c r="BO6" s="95" t="s">
        <v>237</v>
      </c>
      <c r="BP6" s="123">
        <v>9000</v>
      </c>
      <c r="BQ6" s="42" t="s">
        <v>195</v>
      </c>
      <c r="BR6" s="130" t="s">
        <v>285</v>
      </c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5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2026-03-02T05:12:57Z</dcterms:modified>
</cp:coreProperties>
</file>