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11\"/>
    </mc:Choice>
  </mc:AlternateContent>
  <xr:revisionPtr revIDLastSave="0" documentId="13_ncr:1_{C49424D5-C19C-48DC-A7D4-697624FFC5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6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C10" i="20" s="1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D5" i="7"/>
  <c r="E5" i="7" s="1"/>
  <c r="C5" i="7"/>
  <c r="B5" i="7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<sst xmlns="http://schemas.openxmlformats.org/spreadsheetml/2006/main" count="1022" uniqueCount="412">
  <si>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</si>
  <si>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</si>
  <si>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</si>
  <si>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</si>
  <si>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</si>
  <si>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</si>
  <si>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</si>
  <si>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</si>
  <si>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</si>
  <si>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</si>
  <si>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</si>
  <si>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</si>
  <si>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</si>
  <si>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</si>
  <si>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</si>
  <si>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</si>
  <si>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</si>
  <si>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</si>
  <si>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</si>
  <si>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</si>
  <si>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</si>
  <si>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</si>
  <si>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</si>
  <si>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</si>
  <si>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</si>
  <si>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</si>
  <si>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</si>
  <si>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</si>
  <si>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</si>
  <si>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</si>
  <si>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</si>
  <si>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</si>
  <si>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</si>
  <si>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</si>
  <si>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</si>
  <si>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</si>
  <si>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</si>
  <si>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</si>
  <si>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</si>
  <si>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</si>
  <si>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</si>
  <si>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</si>
  <si>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</si>
  <si>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</si>
  <si>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</si>
  <si>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</si>
  <si>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</si>
  <si>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</si>
  <si>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</si>
  <si>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</si>
  <si>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</si>
  <si>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</si>
  <si>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</si>
  <si>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</si>
  <si>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</si>
  <si>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</si>
  <si>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</si>
  <si>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</si>
  <si>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</si>
  <si>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</si>
  <si>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</si>
  <si>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</si>
  <si>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</si>
  <si>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</si>
  <si>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</si>
  <si>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</si>
  <si>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</si>
  <si>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</si>
  <si>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</si>
  <si>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</si>
  <si>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</si>
  <si>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</si>
  <si>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</si>
  <si>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</si>
  <si>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</si>
  <si>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</si>
  <si>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</si>
  <si>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</si>
  <si>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</si>
  <si>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</si>
  <si>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</si>
  <si>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</si>
  <si>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</si>
  <si>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</si>
  <si>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</si>
  <si>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</si>
  <si>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</si>
  <si>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</si>
  <si>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</si>
  <si>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</si>
  <si>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Mukesh kumar tripathi/SF0064143</t>
  </si>
  <si>
    <t>Ranjit kumar/SF0090200</t>
  </si>
  <si>
    <t>Rakesh Kumar Singh/SF0007606</t>
  </si>
  <si>
    <t>Alok Kumar Raju/SF0091403</t>
  </si>
  <si>
    <t>Absconding</t>
  </si>
  <si>
    <t xml:space="preserve">"1.Fraud has been identified by IA team on 01-12-2025 against LO Suraj Kumar/SF0086100
2.Complain team raised complain on 01-12-2025 vide complain number FN25-26-03111 respectively.
3.At the time of Complain raised 1 borrower was affected of Rs.4480.
4.LO Suraj Kumar last working day from the branch was 19-09-2025.
5.After verification done by Audit team out of 15 borrowers physical verified 2 borrowers were affected of Rs.15680."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</si>
  <si>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</si>
  <si>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</si>
  <si>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</si>
  <si>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</si>
  <si>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</si>
  <si>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</si>
  <si>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</si>
  <si>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</si>
  <si>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</si>
  <si>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</si>
  <si>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</si>
  <si>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</si>
  <si>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</si>
  <si>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</si>
  <si>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</si>
  <si>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</si>
  <si>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</si>
  <si>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</si>
  <si>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</si>
  <si>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</si>
  <si>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</si>
  <si>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</si>
  <si>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</si>
  <si>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</si>
  <si>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</si>
  <si>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</si>
  <si>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</si>
  <si>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</si>
  <si>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</si>
  <si>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</si>
  <si>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</si>
  <si>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</si>
  <si>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</si>
  <si>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</si>
  <si>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</si>
  <si>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</si>
  <si>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</si>
  <si>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</si>
  <si>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</si>
  <si>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</si>
  <si>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</si>
  <si>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</si>
  <si>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</si>
  <si>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</si>
  <si>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</si>
  <si>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</si>
  <si>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</si>
  <si>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</si>
  <si>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</si>
  <si>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</si>
  <si>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</si>
  <si>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</si>
  <si>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</si>
  <si>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</si>
  <si>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</si>
  <si>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</si>
  <si>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</si>
  <si>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</si>
  <si>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</si>
  <si>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</si>
  <si>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</si>
  <si>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</si>
  <si>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</si>
  <si>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</si>
  <si>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</si>
  <si>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</si>
  <si>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</si>
  <si>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</si>
  <si>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</si>
  <si>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</si>
  <si>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</si>
  <si>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</si>
  <si>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Raju kumar Prasad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</si>
  <si>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</si>
  <si>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Rajkishor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</si>
  <si>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</si>
  <si>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</si>
  <si>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</si>
  <si>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SF0099710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</si>
  <si>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</si>
  <si>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</si>
  <si>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</si>
  <si>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</si>
  <si>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</si>
  <si>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</si>
  <si>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</si>
  <si>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</si>
  <si>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</si>
  <si>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</si>
  <si>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</si>
  <si>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</si>
  <si>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</si>
  <si>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</si>
  <si>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</si>
  <si>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</si>
  <si>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</si>
  <si>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</si>
  <si>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</si>
  <si>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</si>
  <si>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</si>
  <si>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</si>
  <si>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</si>
  <si>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</si>
  <si>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</si>
  <si>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</si>
  <si>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</si>
  <si>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FN25-26-03111</t>
  </si>
  <si>
    <t>Suraj Kumar</t>
  </si>
  <si>
    <t>SF0086100</t>
  </si>
  <si>
    <t>LO</t>
  </si>
  <si>
    <t>Harpur Tengrahi C2</t>
  </si>
  <si>
    <t>SSF4719993</t>
  </si>
  <si>
    <t>CHINTA DEVI</t>
  </si>
  <si>
    <t>16-Oct-2023</t>
  </si>
  <si>
    <t>Borrower paid her EMI Rs.2240 on dated 03-09-2024,but demand not entry by LO Suraj  Kumar., Staff signatures is missing.</t>
  </si>
  <si>
    <t>Borrower paid her EMI Rs.2240 on dated  03-03-2025, but demand not entry by LO Suraj  Kumar., Staff signatures is missing.</t>
  </si>
  <si>
    <t>Borrower paid her EMI Rs.2240 on dated 03-05-2025 but demand not entry by LO Suraj  Kumar., Staff signatures is missing.</t>
  </si>
  <si>
    <t>Khajuria  C6</t>
  </si>
  <si>
    <t>SSF4953284</t>
  </si>
  <si>
    <t>LALJHARI DEVI</t>
  </si>
  <si>
    <t>26-Nov-2023</t>
  </si>
  <si>
    <t>Borrower paid her EMI Rs.2240 on dated 07-08-2024, but demand not entry by LO Suraj Kumar.</t>
  </si>
  <si>
    <t>Borrower paid her EMI Rs.2240 on dated 07-09-2024, but demand not entry by LO Suraj Kumar.</t>
  </si>
  <si>
    <t>Borrower paid her EMI Rs.2240 on dated 07-10-2024, but demand not entry by LO Suraj Kumar.</t>
  </si>
  <si>
    <t>Borrower paid her EMI Rs.2240 on dated 07-02-2025 but demand not entry by LO Suraj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</si>
  <si>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</si>
  <si>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</si>
  <si>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</si>
  <si>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</si>
  <si>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</si>
  <si>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</si>
  <si>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</si>
  <si>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</si>
  <si>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</si>
  <si>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</si>
  <si>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</si>
  <si>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</si>
  <si>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</si>
  <si>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</si>
  <si>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</si>
  <si>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</si>
  <si>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</si>
  <si>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</si>
  <si>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</si>
  <si>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</si>
  <si>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</si>
  <si>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</si>
  <si>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</si>
  <si>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</si>
  <si>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</si>
  <si>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</si>
  <si>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</si>
  <si>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</si>
  <si>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</si>
  <si>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</si>
  <si>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</si>
  <si>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</si>
  <si>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</si>
  <si>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</si>
  <si>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</si>
  <si>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</si>
  <si>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</si>
  <si>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</si>
  <si>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</si>
  <si>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</si>
  <si>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</si>
  <si>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</si>
  <si>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</si>
  <si>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</si>
  <si>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</si>
  <si>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</si>
  <si>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</si>
  <si>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</si>
  <si>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</si>
  <si>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</si>
  <si>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</si>
  <si>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</si>
  <si>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</si>
  <si>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</si>
  <si>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</si>
  <si>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</si>
  <si>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</si>
  <si>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</si>
  <si>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</si>
  <si>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</si>
  <si>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</si>
  <si>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</si>
  <si>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</si>
  <si>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</si>
  <si>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</si>
  <si>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</si>
  <si>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</si>
  <si>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</si>
  <si>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</si>
  <si>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</si>
  <si>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Pipra</t>
  </si>
  <si>
    <t>SF0095537</t>
  </si>
  <si>
    <t>Krishna Kumar</t>
  </si>
  <si>
    <t>kateya tola 2 C2 G3</t>
  </si>
  <si>
    <t>Chetana</t>
  </si>
  <si>
    <t>OBC</t>
  </si>
  <si>
    <t>HINDU</t>
  </si>
  <si>
    <t>Agriculture &amp; Farming</t>
  </si>
  <si>
    <t>03</t>
  </si>
  <si>
    <t>1</t>
  </si>
  <si>
    <t>2.22 Yrs</t>
  </si>
  <si>
    <t>16 Oct 2023</t>
  </si>
  <si>
    <t>&gt; 2 to 4 Years</t>
  </si>
  <si>
    <t>03-Dec-2023</t>
  </si>
  <si>
    <t>03-Nov-2025</t>
  </si>
  <si>
    <t/>
  </si>
  <si>
    <t>&gt;180</t>
  </si>
  <si>
    <t>Open</t>
  </si>
  <si>
    <t>30-Jun-2025</t>
  </si>
  <si>
    <t>8298466094</t>
  </si>
  <si>
    <t>Satyendra Kumar Singh/SF0075615</t>
  </si>
  <si>
    <t>Borrower paid her EMI Rs.2240*3=6720 on dated 03-09-2024, 03-03-2025, 03-05-2025 but demand not entry by LO Suraj  Kumar., Staff signatures is missing.</t>
  </si>
  <si>
    <t xml:space="preserve">Khajuria </t>
  </si>
  <si>
    <t>SF0094824</t>
  </si>
  <si>
    <t>Vivek Kumar</t>
  </si>
  <si>
    <t>bariariya petrol pump 2 C6 G3</t>
  </si>
  <si>
    <t>Animal Husbandry &amp; Poultry</t>
  </si>
  <si>
    <t>07</t>
  </si>
  <si>
    <t>2.11 Yrs</t>
  </si>
  <si>
    <t>26 Nov 2023</t>
  </si>
  <si>
    <t>07-Jan-2024</t>
  </si>
  <si>
    <t>13-Dec-2025</t>
  </si>
  <si>
    <t>7492986722</t>
  </si>
  <si>
    <t>Borrower paid her EMI Rs 2240*4=8960 on dated 07-08-2024, 07-09-2024, 07-10-2024, 07-02-2025 but demand not entry by LO Suraj Kumar.</t>
  </si>
  <si>
    <t>665886 ab</t>
  </si>
  <si>
    <t xml:space="preserve">parsawni </t>
  </si>
  <si>
    <t>SID951375492616</t>
  </si>
  <si>
    <t>MANJU DEVI</t>
  </si>
  <si>
    <t>01-Apr-2024</t>
  </si>
  <si>
    <t>3</t>
  </si>
  <si>
    <t>6.00 Yrs</t>
  </si>
  <si>
    <t>09 Dec 2019</t>
  </si>
  <si>
    <t>&gt; 4 to 6 Years</t>
  </si>
  <si>
    <t>03-May-2024</t>
  </si>
  <si>
    <t>03-Dec-2025</t>
  </si>
  <si>
    <t>1-30 Days</t>
  </si>
  <si>
    <t>7563959071</t>
  </si>
  <si>
    <t>NO Issue</t>
  </si>
  <si>
    <t>Abhilasha - JLG Loans-Monthly-Migrated</t>
  </si>
  <si>
    <t>SID951375489961</t>
  </si>
  <si>
    <t>SC</t>
  </si>
  <si>
    <t>Ramakali Devi</t>
  </si>
  <si>
    <t>09-Dec-2019</t>
  </si>
  <si>
    <t>6.08 Yrs</t>
  </si>
  <si>
    <t>&gt; 6 to 10 Years</t>
  </si>
  <si>
    <t>27-Dec-2023</t>
  </si>
  <si>
    <t>7970340584</t>
  </si>
  <si>
    <t>Loan Card Not Available</t>
  </si>
  <si>
    <t>SSF4962308</t>
  </si>
  <si>
    <t>MANBHAWATI DEV</t>
  </si>
  <si>
    <t>03-Jan-2024</t>
  </si>
  <si>
    <t>03-Oct-2025</t>
  </si>
  <si>
    <t>6209525760</t>
  </si>
  <si>
    <t xml:space="preserve"> </t>
  </si>
  <si>
    <t>SSF4829527</t>
  </si>
  <si>
    <t>GIRJA DEVI</t>
  </si>
  <si>
    <t>08-Nov-2023</t>
  </si>
  <si>
    <t>2.16 Yrs</t>
  </si>
  <si>
    <t>08 Nov 2023</t>
  </si>
  <si>
    <t>07-Dec-2023</t>
  </si>
  <si>
    <t>12-Nov-2025</t>
  </si>
  <si>
    <t>121-150</t>
  </si>
  <si>
    <t>9955814308</t>
  </si>
  <si>
    <t>SSF4999605</t>
  </si>
  <si>
    <t>SAMRITA KUMARI</t>
  </si>
  <si>
    <t>01-Dec-2023</t>
  </si>
  <si>
    <t>2.10 Yrs</t>
  </si>
  <si>
    <t>01 Dec 2023</t>
  </si>
  <si>
    <t>07-Jul-2024</t>
  </si>
  <si>
    <t>7564064370</t>
  </si>
  <si>
    <t>SSF5000079</t>
  </si>
  <si>
    <t>ANITA DEVI</t>
  </si>
  <si>
    <t>22-Jun-2024</t>
  </si>
  <si>
    <t>2</t>
  </si>
  <si>
    <t>07-Aug-2024</t>
  </si>
  <si>
    <t>31-Dec-2024</t>
  </si>
  <si>
    <t>7319749001</t>
  </si>
  <si>
    <t>SSF4866235</t>
  </si>
  <si>
    <t>SEETA DEVI</t>
  </si>
  <si>
    <t>2.14 Yrs</t>
  </si>
  <si>
    <t>14 Nov 2023</t>
  </si>
  <si>
    <t>8809644356</t>
  </si>
  <si>
    <t>SSF4191202</t>
  </si>
  <si>
    <t>ARTI KUMARI</t>
  </si>
  <si>
    <t>2.45 Yrs</t>
  </si>
  <si>
    <t>25 Jul 2023</t>
  </si>
  <si>
    <t>9501458347</t>
  </si>
  <si>
    <t>SSF4999585</t>
  </si>
  <si>
    <t>PINKI DEVI</t>
  </si>
  <si>
    <t>2.09 Yrs</t>
  </si>
  <si>
    <t>04 Dec 2023</t>
  </si>
  <si>
    <t>7261846658</t>
  </si>
  <si>
    <t>SSF4191113</t>
  </si>
  <si>
    <t>ANTIMA DEVI</t>
  </si>
  <si>
    <t>21-Nov-2024</t>
  </si>
  <si>
    <t>07-Jan-2025</t>
  </si>
  <si>
    <t>19-Dec-2025</t>
  </si>
  <si>
    <t>Standard</t>
  </si>
  <si>
    <t>9102731391</t>
  </si>
  <si>
    <t>SSF4999619</t>
  </si>
  <si>
    <t>RABHA DEVI</t>
  </si>
  <si>
    <t>07-Aug-2025</t>
  </si>
  <si>
    <t>9707860937</t>
  </si>
  <si>
    <t>SSF4829966</t>
  </si>
  <si>
    <t>RANJU KUMARI</t>
  </si>
  <si>
    <t>09-Sep-2025</t>
  </si>
  <si>
    <t>GL-2</t>
  </si>
  <si>
    <t>07-Oct-2025</t>
  </si>
  <si>
    <t>07-Dec-2025</t>
  </si>
  <si>
    <t>9523801239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</si>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</sst>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45965</v>
      </c>
      <c r="H5" s="114" t="s">
        <v>89</v>
      </c>
      <c r="I5" s="113">
        <v>45992</v>
      </c>
      <c r="J5" s="116" t="str">
        <f>IF('Physical Cash at Safe'!D28="Yes",'Physical Cash at Safe'!E28,IF('Borrower Wise Details'!D5&lt;&gt;"",'Borrower Wise Details'!D5,""))</f>
        <v>FN25-26-03111</v>
      </c>
      <c r="K5" s="117">
        <v>1</v>
      </c>
      <c r="L5" s="118">
        <v>2240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Suraj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SF0086100</v>
      </c>
      <c r="U5" s="121" t="s">
        <v>94</v>
      </c>
      <c r="V5" s="113">
        <v>45919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411</v>
      </c>
      <c r="Z5" s="113">
        <v>46029</v>
      </c>
      <c r="AA5" s="113">
        <v>46029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15680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15680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46052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H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Suraj Kumar</v>
      </c>
      <c r="E5" s="98" t="str">
        <f>IF(OR('Fraud Investigation Report'!T5="",'Fraud Investigation Report'!T5=0),"",'Fraud Investigation Report'!T5)</f>
        <v>SF0086100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FN25-26-03111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15680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15680</v>
      </c>
      <c r="O5" s="99">
        <f>IF('Fraud Investigation Report'!AD5="","",'Fraud Investigation Report'!AD5)</f>
        <v>0</v>
      </c>
      <c r="P5" s="102">
        <f>IF(AND(N5="",O5=""),"",IF(O5="",N5,N5-IF(ISNUMBER(O5),O5,0)))</f>
        <v>15680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7" activePane="bottomLeft" state="frozen"/>
      <selection pane="bottomLeft" activeCell="F35" sqref="F35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4"/>
      <c r="B2" s="156" t="s">
        <v>53</v>
      </c>
      <c r="C2" s="156"/>
      <c r="D2" s="156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46029</v>
      </c>
      <c r="C6" s="60">
        <v>46028</v>
      </c>
      <c r="D6" s="60">
        <v>46029</v>
      </c>
      <c r="E6" s="61">
        <v>0.30555555555555602</v>
      </c>
    </row>
    <row r="7" spans="1:5" ht="15.6">
      <c r="A7" s="157" t="s">
        <v>131</v>
      </c>
      <c r="B7" s="158"/>
      <c r="C7" s="158"/>
      <c r="D7" s="158"/>
      <c r="E7" s="158"/>
    </row>
    <row r="8" spans="1:5" ht="15" customHeight="1">
      <c r="A8" s="163" t="s">
        <v>132</v>
      </c>
      <c r="B8" s="159" t="s">
        <v>133</v>
      </c>
      <c r="C8" s="160"/>
      <c r="D8" s="161" t="s">
        <v>134</v>
      </c>
      <c r="E8" s="162"/>
    </row>
    <row r="9" spans="1:5" ht="14.4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278</v>
      </c>
      <c r="C11" s="66">
        <f>B11*A11</f>
        <v>139000</v>
      </c>
      <c r="D11" s="68">
        <v>278</v>
      </c>
      <c r="E11" s="66">
        <f t="shared" ref="E11:E17" si="0">D11*A11</f>
        <v>139000</v>
      </c>
    </row>
    <row r="12" spans="1:5" ht="14.4">
      <c r="A12" s="67">
        <v>200</v>
      </c>
      <c r="B12" s="68">
        <v>23</v>
      </c>
      <c r="C12" s="66">
        <f>B12*A12</f>
        <v>4600</v>
      </c>
      <c r="D12" s="68">
        <v>23</v>
      </c>
      <c r="E12" s="66">
        <f t="shared" si="0"/>
        <v>4600</v>
      </c>
    </row>
    <row r="13" spans="1:5" ht="14.4">
      <c r="A13" s="67">
        <v>100</v>
      </c>
      <c r="B13" s="68">
        <v>112</v>
      </c>
      <c r="C13" s="66">
        <f t="shared" ref="C13:C17" si="1">B13*A13</f>
        <v>11200</v>
      </c>
      <c r="D13" s="68">
        <v>112</v>
      </c>
      <c r="E13" s="66">
        <f t="shared" si="0"/>
        <v>11200</v>
      </c>
    </row>
    <row r="14" spans="1:5" ht="14.4">
      <c r="A14" s="67">
        <v>50</v>
      </c>
      <c r="B14" s="68">
        <v>6</v>
      </c>
      <c r="C14" s="66">
        <f t="shared" si="1"/>
        <v>300</v>
      </c>
      <c r="D14" s="68">
        <v>6</v>
      </c>
      <c r="E14" s="66">
        <f t="shared" si="0"/>
        <v>300</v>
      </c>
    </row>
    <row r="15" spans="1:5" ht="14.4">
      <c r="A15" s="67">
        <v>20</v>
      </c>
      <c r="B15" s="68">
        <v>17</v>
      </c>
      <c r="C15" s="66">
        <f t="shared" si="1"/>
        <v>340</v>
      </c>
      <c r="D15" s="68">
        <v>17</v>
      </c>
      <c r="E15" s="66">
        <f t="shared" si="0"/>
        <v>340</v>
      </c>
    </row>
    <row r="16" spans="1:5" ht="14.4">
      <c r="A16" s="67">
        <v>10</v>
      </c>
      <c r="B16" s="68">
        <v>8</v>
      </c>
      <c r="C16" s="66">
        <f t="shared" si="1"/>
        <v>80</v>
      </c>
      <c r="D16" s="68">
        <v>8</v>
      </c>
      <c r="E16" s="66">
        <f t="shared" si="0"/>
        <v>80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137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138</v>
      </c>
      <c r="C19" s="74">
        <f>SUM(C10:C18)</f>
        <v>155520</v>
      </c>
      <c r="D19" s="73" t="s">
        <v>138</v>
      </c>
      <c r="E19" s="74">
        <f>SUM(E10:E18)</f>
        <v>155520</v>
      </c>
    </row>
    <row r="20" spans="1:5" ht="30" customHeight="1">
      <c r="A20" s="148" t="s">
        <v>139</v>
      </c>
      <c r="B20" s="149"/>
      <c r="C20" s="75">
        <v>155520</v>
      </c>
      <c r="D20" s="76" t="s">
        <v>140</v>
      </c>
      <c r="E20" s="77">
        <v>0</v>
      </c>
    </row>
    <row r="21" spans="1:5" ht="30" customHeight="1">
      <c r="A21" s="150" t="s">
        <v>141</v>
      </c>
      <c r="B21" s="151"/>
      <c r="C21" s="77">
        <v>0</v>
      </c>
      <c r="D21" s="76" t="s">
        <v>142</v>
      </c>
      <c r="E21" s="77">
        <v>0</v>
      </c>
    </row>
    <row r="22" spans="1:5" ht="30" customHeight="1">
      <c r="A22" s="150" t="s">
        <v>143</v>
      </c>
      <c r="B22" s="151"/>
      <c r="C22" s="77">
        <v>0</v>
      </c>
      <c r="D22" s="78" t="s">
        <v>144</v>
      </c>
      <c r="E22" s="77"/>
    </row>
    <row r="23" spans="1:5" ht="30" customHeight="1">
      <c r="A23" s="150" t="s">
        <v>145</v>
      </c>
      <c r="B23" s="151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52"/>
      <c r="C24" s="152"/>
      <c r="D24" s="152"/>
      <c r="E24" s="152"/>
    </row>
    <row r="25" spans="1:5" ht="57.75" customHeight="1">
      <c r="A25" s="81" t="s">
        <v>148</v>
      </c>
      <c r="B25" s="139"/>
      <c r="C25" s="139"/>
      <c r="D25" s="139"/>
      <c r="E25" s="139"/>
    </row>
    <row r="26" spans="1:5" ht="20.100000000000001" customHeight="1">
      <c r="A26" s="140" t="s">
        <v>149</v>
      </c>
      <c r="B26" s="140"/>
      <c r="C26" s="140"/>
      <c r="D26" s="140"/>
      <c r="E26" s="140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1" t="s">
        <v>158</v>
      </c>
      <c r="E29" s="142"/>
    </row>
    <row r="30" spans="1:5" ht="40.049999999999997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159</v>
      </c>
      <c r="B32" s="14" t="s">
        <v>160</v>
      </c>
      <c r="C32" s="88" t="s">
        <v>161</v>
      </c>
      <c r="D32" s="132" t="s">
        <v>162</v>
      </c>
      <c r="E32" s="133"/>
    </row>
    <row r="33" spans="1:5" ht="18" customHeight="1">
      <c r="A33" s="88" t="s">
        <v>163</v>
      </c>
      <c r="B33" s="14" t="s">
        <v>164</v>
      </c>
      <c r="C33" s="89" t="s">
        <v>165</v>
      </c>
      <c r="D33" s="134" t="s">
        <v>166</v>
      </c>
      <c r="E33" s="135"/>
    </row>
    <row r="34" spans="1:5" ht="27.6">
      <c r="A34" s="89" t="s">
        <v>167</v>
      </c>
      <c r="B34" s="14" t="s">
        <v>168</v>
      </c>
      <c r="C34" s="89" t="s">
        <v>169</v>
      </c>
      <c r="D34" s="136" t="s">
        <v>170</v>
      </c>
      <c r="E34" s="137"/>
    </row>
    <row r="35" spans="1:5" ht="27.6">
      <c r="A35" s="89" t="s">
        <v>171</v>
      </c>
      <c r="B35" s="14" t="s">
        <v>172</v>
      </c>
      <c r="C35" s="89" t="s">
        <v>173</v>
      </c>
      <c r="D35" s="136" t="s">
        <v>174</v>
      </c>
      <c r="E35" s="137"/>
    </row>
    <row r="36" spans="1:5" ht="25.5" customHeight="1">
      <c r="A36" s="89" t="s">
        <v>175</v>
      </c>
      <c r="B36" s="14" t="s">
        <v>176</v>
      </c>
      <c r="C36" s="89" t="s">
        <v>177</v>
      </c>
      <c r="D36" s="138" t="s">
        <v>178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U5" sqref="U5"/>
    </sheetView>
  </sheetViews>
  <sheetFormatPr defaultColWidth="0" defaultRowHeight="13.8" zeroHeight="1"/>
  <cols>
    <col min="1" max="1" width="4.33203125" style="31" customWidth="1"/>
    <col min="2" max="2" width="8.33203125" style="31" customWidth="1"/>
    <col min="3" max="3" width="12.21875" style="31" customWidth="1"/>
    <col min="4" max="4" width="14.21875" style="31" customWidth="1"/>
    <col min="5" max="5" width="11.77734375" style="31" customWidth="1"/>
    <col min="6" max="6" width="11" style="31" customWidth="1"/>
    <col min="7" max="7" width="13.21875" style="31" customWidth="1"/>
    <col min="8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10.55468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.0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202</v>
      </c>
      <c r="E5" s="43">
        <v>46029</v>
      </c>
      <c r="F5" s="14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353358331</v>
      </c>
      <c r="M5" s="13" t="s">
        <v>209</v>
      </c>
      <c r="N5" s="15">
        <v>42000</v>
      </c>
      <c r="O5" s="15">
        <v>2240</v>
      </c>
      <c r="P5" s="46" t="s">
        <v>9</v>
      </c>
      <c r="Q5" s="50">
        <v>45538</v>
      </c>
      <c r="R5" s="49">
        <v>2240</v>
      </c>
      <c r="S5" s="49">
        <v>0</v>
      </c>
      <c r="T5" s="49">
        <v>0</v>
      </c>
      <c r="U5" s="51">
        <f t="shared" ref="U5" si="0">IF(AND(ISBLANK(R5),ISBLANK(S5),ISBLANK(T5)),"",R5-(S5+T5))</f>
        <v>2240</v>
      </c>
      <c r="V5" s="28" t="s">
        <v>7</v>
      </c>
      <c r="W5" s="29" t="s">
        <v>210</v>
      </c>
    </row>
    <row r="6" spans="1:23" ht="25.0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2" t="str">
        <f>IF(J6&lt;&gt;"",$D$5,"")</f>
        <v>FN25-26-03111</v>
      </c>
      <c r="E6" s="43">
        <v>46029</v>
      </c>
      <c r="F6" s="14" t="s">
        <v>203</v>
      </c>
      <c r="G6" s="44" t="s">
        <v>204</v>
      </c>
      <c r="H6" s="44" t="s">
        <v>205</v>
      </c>
      <c r="I6" s="13" t="s">
        <v>206</v>
      </c>
      <c r="J6" s="13" t="s">
        <v>207</v>
      </c>
      <c r="K6" s="13" t="s">
        <v>208</v>
      </c>
      <c r="L6" s="13">
        <v>353358331</v>
      </c>
      <c r="M6" s="13" t="s">
        <v>209</v>
      </c>
      <c r="N6" s="15">
        <v>42000</v>
      </c>
      <c r="O6" s="15">
        <v>2240</v>
      </c>
      <c r="P6" s="46" t="s">
        <v>9</v>
      </c>
      <c r="Q6" s="50">
        <v>45719</v>
      </c>
      <c r="R6" s="49">
        <v>2240</v>
      </c>
      <c r="S6" s="49">
        <v>0</v>
      </c>
      <c r="T6" s="49">
        <v>0</v>
      </c>
      <c r="U6" s="51">
        <f t="shared" ref="U6:U69" si="1">IF(AND(ISBLANK(R6),ISBLANK(S6),ISBLANK(T6)),"",R6-(S6+T6))</f>
        <v>2240</v>
      </c>
      <c r="V6" s="28" t="s">
        <v>7</v>
      </c>
      <c r="W6" s="29" t="s">
        <v>211</v>
      </c>
    </row>
    <row r="7" spans="1:23" ht="25.0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42" t="str">
        <f t="shared" ref="D7:D70" si="4">IF(J7&lt;&gt;"",$D$5,"")</f>
        <v>FN25-26-03111</v>
      </c>
      <c r="E7" s="43">
        <v>46029</v>
      </c>
      <c r="F7" s="14" t="s">
        <v>203</v>
      </c>
      <c r="G7" s="44" t="s">
        <v>204</v>
      </c>
      <c r="H7" s="44" t="s">
        <v>205</v>
      </c>
      <c r="I7" s="13" t="s">
        <v>206</v>
      </c>
      <c r="J7" s="13" t="s">
        <v>207</v>
      </c>
      <c r="K7" s="13" t="s">
        <v>208</v>
      </c>
      <c r="L7" s="13">
        <v>353358331</v>
      </c>
      <c r="M7" s="13" t="s">
        <v>209</v>
      </c>
      <c r="N7" s="15">
        <v>42000</v>
      </c>
      <c r="O7" s="15">
        <v>2240</v>
      </c>
      <c r="P7" s="46" t="s">
        <v>9</v>
      </c>
      <c r="Q7" s="50">
        <v>45780</v>
      </c>
      <c r="R7" s="49">
        <v>2240</v>
      </c>
      <c r="S7" s="49">
        <v>0</v>
      </c>
      <c r="T7" s="49">
        <v>0</v>
      </c>
      <c r="U7" s="51">
        <f t="shared" si="1"/>
        <v>2240</v>
      </c>
      <c r="V7" s="28" t="s">
        <v>7</v>
      </c>
      <c r="W7" s="29" t="s">
        <v>212</v>
      </c>
    </row>
    <row r="8" spans="1:23" ht="25.0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42" t="str">
        <f t="shared" si="4"/>
        <v>FN25-26-03111</v>
      </c>
      <c r="E8" s="43">
        <v>46029</v>
      </c>
      <c r="F8" s="14" t="str">
        <f t="shared" ref="F8:F70" si="5">IF(J8&lt;&gt;"",$F$5,"")</f>
        <v>Suraj Kumar</v>
      </c>
      <c r="G8" s="44" t="str">
        <f t="shared" ref="G8:G70" si="6">IF(J8&lt;&gt;"",$G$5,"")</f>
        <v>SF0086100</v>
      </c>
      <c r="H8" s="44" t="str">
        <f t="shared" ref="H8:H70" si="7">IF(J8&lt;&gt;"",$H$5,"")</f>
        <v>LO</v>
      </c>
      <c r="I8" s="13" t="s">
        <v>213</v>
      </c>
      <c r="J8" s="13" t="s">
        <v>214</v>
      </c>
      <c r="K8" s="13" t="s">
        <v>215</v>
      </c>
      <c r="L8" s="13">
        <v>353834395</v>
      </c>
      <c r="M8" s="13" t="s">
        <v>216</v>
      </c>
      <c r="N8" s="15">
        <v>42000</v>
      </c>
      <c r="O8" s="15">
        <v>2240</v>
      </c>
      <c r="P8" s="46" t="s">
        <v>9</v>
      </c>
      <c r="Q8" s="50">
        <v>45511</v>
      </c>
      <c r="R8" s="49">
        <v>2240</v>
      </c>
      <c r="S8" s="49">
        <v>0</v>
      </c>
      <c r="T8" s="49">
        <v>0</v>
      </c>
      <c r="U8" s="51">
        <f t="shared" si="1"/>
        <v>2240</v>
      </c>
      <c r="V8" s="28" t="s">
        <v>7</v>
      </c>
      <c r="W8" s="30" t="s">
        <v>217</v>
      </c>
    </row>
    <row r="9" spans="1:23" ht="25.05" customHeight="1">
      <c r="A9" s="39">
        <v>5</v>
      </c>
      <c r="B9" s="40" t="str">
        <f t="shared" si="2"/>
        <v>BH3383</v>
      </c>
      <c r="C9" s="41" t="str">
        <f t="shared" si="3"/>
        <v>Mahammadpur</v>
      </c>
      <c r="D9" s="42" t="str">
        <f t="shared" si="4"/>
        <v>FN25-26-03111</v>
      </c>
      <c r="E9" s="43">
        <v>46029</v>
      </c>
      <c r="F9" s="14" t="str">
        <f>IF(J9&lt;&gt;"",$F$5,"")</f>
        <v>Suraj Kumar</v>
      </c>
      <c r="G9" s="44" t="str">
        <f>IF(J9&lt;&gt;"",$G$5,"")</f>
        <v>SF0086100</v>
      </c>
      <c r="H9" s="44" t="str">
        <f>IF(J9&lt;&gt;"",$H$5,"")</f>
        <v>LO</v>
      </c>
      <c r="I9" s="13" t="s">
        <v>213</v>
      </c>
      <c r="J9" s="13" t="s">
        <v>214</v>
      </c>
      <c r="K9" s="13" t="s">
        <v>215</v>
      </c>
      <c r="L9" s="13">
        <v>353834395</v>
      </c>
      <c r="M9" s="13" t="s">
        <v>216</v>
      </c>
      <c r="N9" s="15">
        <v>42000</v>
      </c>
      <c r="O9" s="15">
        <v>2240</v>
      </c>
      <c r="P9" s="46" t="s">
        <v>9</v>
      </c>
      <c r="Q9" s="50">
        <v>45542</v>
      </c>
      <c r="R9" s="49">
        <v>2240</v>
      </c>
      <c r="S9" s="49">
        <v>0</v>
      </c>
      <c r="T9" s="49">
        <v>0</v>
      </c>
      <c r="U9" s="51">
        <f t="shared" si="1"/>
        <v>2240</v>
      </c>
      <c r="V9" s="28" t="s">
        <v>7</v>
      </c>
      <c r="W9" s="30" t="s">
        <v>218</v>
      </c>
    </row>
    <row r="10" spans="1:23" ht="25.05" customHeight="1">
      <c r="A10" s="39">
        <v>6</v>
      </c>
      <c r="B10" s="40" t="str">
        <f t="shared" si="2"/>
        <v>BH3383</v>
      </c>
      <c r="C10" s="41" t="str">
        <f t="shared" si="3"/>
        <v>Mahammadpur</v>
      </c>
      <c r="D10" s="42" t="str">
        <f t="shared" si="4"/>
        <v>FN25-26-03111</v>
      </c>
      <c r="E10" s="43">
        <v>46029</v>
      </c>
      <c r="F10" s="14" t="str">
        <f>IF(J10&lt;&gt;"",$F$5,"")</f>
        <v>Suraj Kumar</v>
      </c>
      <c r="G10" s="44" t="str">
        <f>IF(J10&lt;&gt;"",$G$5,"")</f>
        <v>SF0086100</v>
      </c>
      <c r="H10" s="44" t="str">
        <f>IF(J10&lt;&gt;"",$H$5,"")</f>
        <v>LO</v>
      </c>
      <c r="I10" s="13" t="s">
        <v>213</v>
      </c>
      <c r="J10" s="13" t="s">
        <v>214</v>
      </c>
      <c r="K10" s="13" t="s">
        <v>215</v>
      </c>
      <c r="L10" s="13">
        <v>353834395</v>
      </c>
      <c r="M10" s="13" t="s">
        <v>216</v>
      </c>
      <c r="N10" s="15">
        <v>42000</v>
      </c>
      <c r="O10" s="15">
        <v>2240</v>
      </c>
      <c r="P10" s="46" t="s">
        <v>9</v>
      </c>
      <c r="Q10" s="50">
        <v>45572</v>
      </c>
      <c r="R10" s="49">
        <v>2240</v>
      </c>
      <c r="S10" s="49">
        <v>0</v>
      </c>
      <c r="T10" s="49">
        <v>0</v>
      </c>
      <c r="U10" s="51">
        <f t="shared" si="1"/>
        <v>2240</v>
      </c>
      <c r="V10" s="28" t="s">
        <v>7</v>
      </c>
      <c r="W10" s="30" t="s">
        <v>219</v>
      </c>
    </row>
    <row r="11" spans="1:23" ht="25.05" customHeight="1">
      <c r="A11" s="39">
        <v>7</v>
      </c>
      <c r="B11" s="40" t="str">
        <f t="shared" si="2"/>
        <v>BH3383</v>
      </c>
      <c r="C11" s="41" t="str">
        <f t="shared" si="3"/>
        <v>Mahammadpur</v>
      </c>
      <c r="D11" s="42" t="str">
        <f t="shared" si="4"/>
        <v>FN25-26-03111</v>
      </c>
      <c r="E11" s="43">
        <v>46029</v>
      </c>
      <c r="F11" s="14" t="str">
        <f>IF(J11&lt;&gt;"",$F$5,"")</f>
        <v>Suraj Kumar</v>
      </c>
      <c r="G11" s="44" t="str">
        <f>IF(J11&lt;&gt;"",$G$5,"")</f>
        <v>SF0086100</v>
      </c>
      <c r="H11" s="44" t="str">
        <f>IF(J11&lt;&gt;"",$H$5,"")</f>
        <v>LO</v>
      </c>
      <c r="I11" s="13" t="s">
        <v>213</v>
      </c>
      <c r="J11" s="13" t="s">
        <v>214</v>
      </c>
      <c r="K11" s="13" t="s">
        <v>215</v>
      </c>
      <c r="L11" s="13">
        <v>353834395</v>
      </c>
      <c r="M11" s="13" t="s">
        <v>216</v>
      </c>
      <c r="N11" s="15">
        <v>42000</v>
      </c>
      <c r="O11" s="15">
        <v>2240</v>
      </c>
      <c r="P11" s="46" t="s">
        <v>9</v>
      </c>
      <c r="Q11" s="50">
        <v>45695</v>
      </c>
      <c r="R11" s="49">
        <v>2240</v>
      </c>
      <c r="S11" s="49">
        <v>0</v>
      </c>
      <c r="T11" s="49">
        <v>0</v>
      </c>
      <c r="U11" s="51">
        <f t="shared" si="1"/>
        <v>2240</v>
      </c>
      <c r="V11" s="28" t="s">
        <v>7</v>
      </c>
      <c r="W11" s="30" t="s">
        <v>220</v>
      </c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7 L9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7 E5:E6 E8:E11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sqref="E12:E103" xr:uid="{00000000-0002-0000-0400-000004000000}">
      <formula1>ISNUMBER(E12)*(E12&gt;=DATE(2023,10,1))*(E12&lt;=DATE(2031,12,31))*(INT(E12)=E12)</formula1>
    </dataValidation>
    <dataValidation type="date" allowBlank="1" showInputMessage="1" showErrorMessage="1" errorTitle="Incorrect Value Entered" error="Enter Valid Date" sqref="M5:M7 M8:M11 M12:M1004" xr:uid="{00000000-0002-0000-0400-000005000000}">
      <formula1>42370</formula1>
      <formula2>47848</formula2>
    </dataValidation>
    <dataValidation type="list" allowBlank="1" showInputMessage="1" showErrorMessage="1" sqref="P5:P7 P8:P11 P12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6 V7:V11 V12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H5" activePane="bottomRight" state="frozen"/>
      <selection pane="topRight"/>
      <selection pane="bottomLeft"/>
      <selection pane="bottomRight" activeCell="BH6" sqref="BH6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221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222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223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224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224</v>
      </c>
    </row>
    <row r="4" spans="1:70" ht="96.6">
      <c r="A4" s="11" t="s">
        <v>225</v>
      </c>
      <c r="B4" s="11" t="s">
        <v>226</v>
      </c>
      <c r="C4" s="11" t="s">
        <v>125</v>
      </c>
      <c r="D4" s="11" t="s">
        <v>120</v>
      </c>
      <c r="E4" s="11" t="s">
        <v>119</v>
      </c>
      <c r="F4" s="11" t="s">
        <v>227</v>
      </c>
      <c r="G4" s="11" t="s">
        <v>116</v>
      </c>
      <c r="H4" s="11" t="s">
        <v>228</v>
      </c>
      <c r="I4" s="11" t="s">
        <v>229</v>
      </c>
      <c r="J4" s="11" t="s">
        <v>230</v>
      </c>
      <c r="K4" s="11" t="s">
        <v>231</v>
      </c>
      <c r="L4" s="11" t="s">
        <v>232</v>
      </c>
      <c r="M4" s="11" t="s">
        <v>233</v>
      </c>
      <c r="N4" s="11" t="s">
        <v>234</v>
      </c>
      <c r="O4" s="11" t="s">
        <v>188</v>
      </c>
      <c r="P4" s="11" t="s">
        <v>235</v>
      </c>
      <c r="Q4" s="11" t="s">
        <v>236</v>
      </c>
      <c r="R4" s="11" t="s">
        <v>237</v>
      </c>
      <c r="S4" s="11" t="s">
        <v>238</v>
      </c>
      <c r="T4" s="11" t="s">
        <v>239</v>
      </c>
      <c r="U4" s="11" t="s">
        <v>240</v>
      </c>
      <c r="V4" s="11" t="s">
        <v>241</v>
      </c>
      <c r="W4" s="11" t="s">
        <v>242</v>
      </c>
      <c r="X4" s="11" t="s">
        <v>243</v>
      </c>
      <c r="Y4" s="11" t="s">
        <v>244</v>
      </c>
      <c r="Z4" s="11" t="s">
        <v>245</v>
      </c>
      <c r="AA4" s="11" t="s">
        <v>246</v>
      </c>
      <c r="AB4" s="11" t="s">
        <v>247</v>
      </c>
      <c r="AC4" s="11" t="s">
        <v>248</v>
      </c>
      <c r="AD4" s="11" t="s">
        <v>249</v>
      </c>
      <c r="AE4" s="11" t="s">
        <v>250</v>
      </c>
      <c r="AF4" s="11" t="s">
        <v>251</v>
      </c>
      <c r="AG4" s="11" t="s">
        <v>252</v>
      </c>
      <c r="AH4" s="11" t="s">
        <v>253</v>
      </c>
      <c r="AI4" s="11" t="s">
        <v>254</v>
      </c>
      <c r="AJ4" s="11" t="s">
        <v>255</v>
      </c>
      <c r="AK4" s="11" t="s">
        <v>256</v>
      </c>
      <c r="AL4" s="11" t="s">
        <v>257</v>
      </c>
      <c r="AM4" s="11" t="s">
        <v>258</v>
      </c>
      <c r="AN4" s="11" t="s">
        <v>259</v>
      </c>
      <c r="AO4" s="11" t="s">
        <v>260</v>
      </c>
      <c r="AP4" s="11" t="s">
        <v>261</v>
      </c>
      <c r="AQ4" s="11" t="s">
        <v>262</v>
      </c>
      <c r="AR4" s="11" t="s">
        <v>263</v>
      </c>
      <c r="AS4" s="11" t="s">
        <v>264</v>
      </c>
      <c r="AT4" s="11" t="s">
        <v>265</v>
      </c>
      <c r="AU4" s="11" t="s">
        <v>266</v>
      </c>
      <c r="AV4" s="11" t="s">
        <v>267</v>
      </c>
      <c r="AW4" s="11" t="s">
        <v>268</v>
      </c>
      <c r="AX4" s="11" t="s">
        <v>269</v>
      </c>
      <c r="AY4" s="11" t="s">
        <v>270</v>
      </c>
      <c r="AZ4" s="11" t="s">
        <v>271</v>
      </c>
      <c r="BA4" s="11" t="s">
        <v>272</v>
      </c>
      <c r="BB4" s="11" t="s">
        <v>273</v>
      </c>
      <c r="BC4" s="11" t="s">
        <v>274</v>
      </c>
      <c r="BD4" s="11" t="s">
        <v>275</v>
      </c>
      <c r="BE4" s="11" t="s">
        <v>276</v>
      </c>
      <c r="BF4" s="11" t="s">
        <v>277</v>
      </c>
      <c r="BG4" s="20" t="s">
        <v>278</v>
      </c>
      <c r="BH4" s="21" t="s">
        <v>279</v>
      </c>
      <c r="BI4" s="21" t="s">
        <v>280</v>
      </c>
      <c r="BJ4" s="21" t="s">
        <v>281</v>
      </c>
      <c r="BK4" s="21" t="s">
        <v>282</v>
      </c>
      <c r="BL4" s="22" t="s">
        <v>283</v>
      </c>
      <c r="BM4" s="21" t="s">
        <v>284</v>
      </c>
      <c r="BN4" s="21" t="s">
        <v>285</v>
      </c>
      <c r="BO4" s="21" t="s">
        <v>286</v>
      </c>
      <c r="BP4" s="21" t="s">
        <v>287</v>
      </c>
      <c r="BQ4" s="21" t="s">
        <v>288</v>
      </c>
      <c r="BR4" s="21" t="s">
        <v>289</v>
      </c>
    </row>
    <row r="5" spans="1:70" s="1" customFormat="1" ht="15" customHeight="1">
      <c r="A5" s="12">
        <v>1</v>
      </c>
      <c r="B5" s="13" t="s">
        <v>290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180167</v>
      </c>
      <c r="J5" s="13" t="s">
        <v>291</v>
      </c>
      <c r="K5" s="13">
        <v>180167</v>
      </c>
      <c r="L5" s="13" t="s">
        <v>292</v>
      </c>
      <c r="M5" s="13" t="s">
        <v>293</v>
      </c>
      <c r="N5" s="13">
        <v>383093</v>
      </c>
      <c r="O5" s="13" t="s">
        <v>206</v>
      </c>
      <c r="P5" s="13">
        <v>681992</v>
      </c>
      <c r="Q5" s="13" t="s">
        <v>294</v>
      </c>
      <c r="R5" s="13" t="s">
        <v>295</v>
      </c>
      <c r="S5" s="13" t="s">
        <v>207</v>
      </c>
      <c r="T5" s="13" t="s">
        <v>207</v>
      </c>
      <c r="U5" s="13" t="s">
        <v>296</v>
      </c>
      <c r="V5" s="13" t="s">
        <v>297</v>
      </c>
      <c r="W5" s="13">
        <v>541</v>
      </c>
      <c r="X5" s="13" t="s">
        <v>298</v>
      </c>
      <c r="Y5" s="13">
        <v>353358331</v>
      </c>
      <c r="Z5" s="13" t="s">
        <v>208</v>
      </c>
      <c r="AA5" s="13" t="s">
        <v>209</v>
      </c>
      <c r="AB5" s="15">
        <v>42000</v>
      </c>
      <c r="AC5" s="13" t="s">
        <v>299</v>
      </c>
      <c r="AD5" s="13">
        <v>24</v>
      </c>
      <c r="AE5" s="13" t="s">
        <v>300</v>
      </c>
      <c r="AF5" s="13" t="s">
        <v>301</v>
      </c>
      <c r="AG5" s="13" t="s">
        <v>302</v>
      </c>
      <c r="AH5" s="13" t="s">
        <v>303</v>
      </c>
      <c r="AI5" s="13" t="s">
        <v>304</v>
      </c>
      <c r="AJ5" s="15">
        <v>2240</v>
      </c>
      <c r="AK5" s="15">
        <v>2240</v>
      </c>
      <c r="AL5" s="13" t="s">
        <v>305</v>
      </c>
      <c r="AM5" s="15">
        <v>26780.18</v>
      </c>
      <c r="AN5" s="15">
        <v>11559.82</v>
      </c>
      <c r="AO5" s="15">
        <v>38340</v>
      </c>
      <c r="AP5" s="15">
        <v>15219.82</v>
      </c>
      <c r="AQ5" s="15">
        <v>1093.18</v>
      </c>
      <c r="AR5" s="15">
        <v>16313</v>
      </c>
      <c r="AS5" s="15">
        <v>15219.82</v>
      </c>
      <c r="AT5" s="15">
        <v>1093.18</v>
      </c>
      <c r="AU5" s="15">
        <v>16313</v>
      </c>
      <c r="AV5" s="13">
        <v>26</v>
      </c>
      <c r="AW5" s="13" t="s">
        <v>306</v>
      </c>
      <c r="AX5" s="13" t="s">
        <v>307</v>
      </c>
      <c r="AY5" s="13" t="s">
        <v>306</v>
      </c>
      <c r="AZ5" s="13" t="s">
        <v>306</v>
      </c>
      <c r="BA5" s="13" t="s">
        <v>306</v>
      </c>
      <c r="BB5" s="13" t="s">
        <v>308</v>
      </c>
      <c r="BC5" s="13" t="s">
        <v>306</v>
      </c>
      <c r="BD5" s="13" t="s">
        <v>309</v>
      </c>
      <c r="BE5" s="15">
        <v>42000</v>
      </c>
      <c r="BF5" s="13" t="s">
        <v>207</v>
      </c>
      <c r="BG5" s="13" t="s">
        <v>310</v>
      </c>
      <c r="BH5" s="23" t="s">
        <v>311</v>
      </c>
      <c r="BI5" s="14" t="s">
        <v>10</v>
      </c>
      <c r="BJ5" s="24">
        <v>46029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4480</v>
      </c>
      <c r="BQ5" s="28" t="s">
        <v>7</v>
      </c>
      <c r="BR5" s="29" t="s">
        <v>312</v>
      </c>
    </row>
    <row r="6" spans="1:70" s="1" customFormat="1" ht="15" customHeight="1">
      <c r="A6" s="12">
        <v>2</v>
      </c>
      <c r="B6" s="13" t="s">
        <v>290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18650</v>
      </c>
      <c r="J6" s="13" t="s">
        <v>313</v>
      </c>
      <c r="K6" s="13">
        <v>18650</v>
      </c>
      <c r="L6" s="13" t="s">
        <v>314</v>
      </c>
      <c r="M6" s="13" t="s">
        <v>315</v>
      </c>
      <c r="N6" s="13">
        <v>419123</v>
      </c>
      <c r="O6" s="13" t="s">
        <v>213</v>
      </c>
      <c r="P6" s="13">
        <v>707097</v>
      </c>
      <c r="Q6" s="13" t="s">
        <v>316</v>
      </c>
      <c r="R6" s="13" t="s">
        <v>295</v>
      </c>
      <c r="S6" s="13" t="s">
        <v>214</v>
      </c>
      <c r="T6" s="13" t="s">
        <v>214</v>
      </c>
      <c r="U6" s="13" t="s">
        <v>296</v>
      </c>
      <c r="V6" s="13" t="s">
        <v>297</v>
      </c>
      <c r="W6" s="13">
        <v>541</v>
      </c>
      <c r="X6" s="13" t="s">
        <v>317</v>
      </c>
      <c r="Y6" s="13">
        <v>353834395</v>
      </c>
      <c r="Z6" s="13" t="s">
        <v>215</v>
      </c>
      <c r="AA6" s="13" t="s">
        <v>216</v>
      </c>
      <c r="AB6" s="15">
        <v>42000</v>
      </c>
      <c r="AC6" s="13" t="s">
        <v>318</v>
      </c>
      <c r="AD6" s="13">
        <v>24</v>
      </c>
      <c r="AE6" s="13" t="s">
        <v>300</v>
      </c>
      <c r="AF6" s="13" t="s">
        <v>319</v>
      </c>
      <c r="AG6" s="13" t="s">
        <v>320</v>
      </c>
      <c r="AH6" s="13" t="s">
        <v>303</v>
      </c>
      <c r="AI6" s="13" t="s">
        <v>321</v>
      </c>
      <c r="AJ6" s="15">
        <v>2240</v>
      </c>
      <c r="AK6" s="15">
        <v>2240</v>
      </c>
      <c r="AL6" s="13" t="s">
        <v>322</v>
      </c>
      <c r="AM6" s="15">
        <v>25397.71</v>
      </c>
      <c r="AN6" s="15">
        <v>11032.29</v>
      </c>
      <c r="AO6" s="15">
        <v>36430</v>
      </c>
      <c r="AP6" s="15">
        <v>16602.29</v>
      </c>
      <c r="AQ6" s="15">
        <v>1317.71</v>
      </c>
      <c r="AR6" s="15">
        <v>17920</v>
      </c>
      <c r="AS6" s="15">
        <v>16602.29</v>
      </c>
      <c r="AT6" s="15">
        <v>1317.71</v>
      </c>
      <c r="AU6" s="15">
        <v>17920</v>
      </c>
      <c r="AV6" s="13">
        <v>24</v>
      </c>
      <c r="AW6" s="13" t="s">
        <v>306</v>
      </c>
      <c r="AX6" s="13" t="s">
        <v>307</v>
      </c>
      <c r="AY6" s="13" t="s">
        <v>306</v>
      </c>
      <c r="AZ6" s="13" t="s">
        <v>306</v>
      </c>
      <c r="BA6" s="13" t="s">
        <v>306</v>
      </c>
      <c r="BB6" s="13" t="s">
        <v>308</v>
      </c>
      <c r="BC6" s="13" t="s">
        <v>306</v>
      </c>
      <c r="BD6" s="13" t="s">
        <v>306</v>
      </c>
      <c r="BE6" s="15">
        <v>0</v>
      </c>
      <c r="BF6" s="13" t="s">
        <v>214</v>
      </c>
      <c r="BG6" s="13" t="s">
        <v>323</v>
      </c>
      <c r="BH6" s="23" t="s">
        <v>311</v>
      </c>
      <c r="BI6" s="14" t="s">
        <v>10</v>
      </c>
      <c r="BJ6" s="24">
        <v>46029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f>2240*4</f>
        <v>8960</v>
      </c>
      <c r="BQ6" s="28" t="s">
        <v>7</v>
      </c>
      <c r="BR6" s="30" t="s">
        <v>324</v>
      </c>
    </row>
    <row r="7" spans="1:70" s="1" customFormat="1" ht="15" customHeight="1">
      <c r="A7" s="12">
        <v>3</v>
      </c>
      <c r="B7" s="13" t="s">
        <v>290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180167</v>
      </c>
      <c r="J7" s="13" t="s">
        <v>291</v>
      </c>
      <c r="K7" s="13">
        <v>180167</v>
      </c>
      <c r="L7" s="13" t="s">
        <v>292</v>
      </c>
      <c r="M7" s="13" t="s">
        <v>293</v>
      </c>
      <c r="N7" s="13">
        <v>26621</v>
      </c>
      <c r="O7" s="13" t="s">
        <v>325</v>
      </c>
      <c r="P7" s="13">
        <v>42406</v>
      </c>
      <c r="Q7" s="13" t="s">
        <v>326</v>
      </c>
      <c r="R7" s="13" t="s">
        <v>295</v>
      </c>
      <c r="S7" s="13" t="s">
        <v>327</v>
      </c>
      <c r="T7" s="13" t="s">
        <v>327</v>
      </c>
      <c r="U7" s="13" t="s">
        <v>296</v>
      </c>
      <c r="V7" s="13" t="s">
        <v>297</v>
      </c>
      <c r="W7" s="13">
        <v>541</v>
      </c>
      <c r="X7" s="13" t="s">
        <v>317</v>
      </c>
      <c r="Y7" s="13">
        <v>356278393</v>
      </c>
      <c r="Z7" s="13" t="s">
        <v>328</v>
      </c>
      <c r="AA7" s="13" t="s">
        <v>329</v>
      </c>
      <c r="AB7" s="15">
        <v>72000</v>
      </c>
      <c r="AC7" s="13" t="s">
        <v>299</v>
      </c>
      <c r="AD7" s="13">
        <v>24</v>
      </c>
      <c r="AE7" s="13" t="s">
        <v>330</v>
      </c>
      <c r="AF7" s="13" t="s">
        <v>331</v>
      </c>
      <c r="AG7" s="13" t="s">
        <v>332</v>
      </c>
      <c r="AH7" s="13" t="s">
        <v>333</v>
      </c>
      <c r="AI7" s="13" t="s">
        <v>334</v>
      </c>
      <c r="AJ7" s="15">
        <v>3840</v>
      </c>
      <c r="AK7" s="15">
        <v>3840</v>
      </c>
      <c r="AL7" s="13" t="s">
        <v>335</v>
      </c>
      <c r="AM7" s="15">
        <v>57151.54</v>
      </c>
      <c r="AN7" s="15">
        <v>19648.46</v>
      </c>
      <c r="AO7" s="15">
        <v>76800</v>
      </c>
      <c r="AP7" s="15">
        <v>14848.46</v>
      </c>
      <c r="AQ7" s="15">
        <v>789.54</v>
      </c>
      <c r="AR7" s="15">
        <v>15638</v>
      </c>
      <c r="AS7" s="15">
        <v>3524.72</v>
      </c>
      <c r="AT7" s="15">
        <v>315.27999999999997</v>
      </c>
      <c r="AU7" s="15">
        <v>3840</v>
      </c>
      <c r="AV7" s="13">
        <v>21</v>
      </c>
      <c r="AW7" s="13" t="s">
        <v>306</v>
      </c>
      <c r="AX7" s="13" t="s">
        <v>336</v>
      </c>
      <c r="AY7" s="13" t="s">
        <v>306</v>
      </c>
      <c r="AZ7" s="13" t="s">
        <v>306</v>
      </c>
      <c r="BA7" s="13" t="s">
        <v>306</v>
      </c>
      <c r="BB7" s="13" t="s">
        <v>308</v>
      </c>
      <c r="BC7" s="13" t="s">
        <v>306</v>
      </c>
      <c r="BD7" s="13" t="s">
        <v>306</v>
      </c>
      <c r="BE7" s="15">
        <v>0</v>
      </c>
      <c r="BF7" s="13" t="s">
        <v>327</v>
      </c>
      <c r="BG7" s="13" t="s">
        <v>337</v>
      </c>
      <c r="BH7" s="23" t="s">
        <v>311</v>
      </c>
      <c r="BI7" s="14" t="s">
        <v>10</v>
      </c>
      <c r="BJ7" s="24">
        <v>46029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/>
      <c r="BQ7" s="28"/>
      <c r="BR7" s="30" t="s">
        <v>338</v>
      </c>
    </row>
    <row r="8" spans="1:70" s="1" customFormat="1" ht="15" customHeight="1">
      <c r="A8" s="12">
        <v>4</v>
      </c>
      <c r="B8" s="13" t="s">
        <v>290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180167</v>
      </c>
      <c r="J8" s="13" t="s">
        <v>291</v>
      </c>
      <c r="K8" s="13">
        <v>180167</v>
      </c>
      <c r="L8" s="13" t="s">
        <v>292</v>
      </c>
      <c r="M8" s="13" t="s">
        <v>293</v>
      </c>
      <c r="N8" s="13">
        <v>26621</v>
      </c>
      <c r="O8" s="13" t="s">
        <v>325</v>
      </c>
      <c r="P8" s="13">
        <v>42406</v>
      </c>
      <c r="Q8" s="13" t="s">
        <v>326</v>
      </c>
      <c r="R8" s="13" t="s">
        <v>339</v>
      </c>
      <c r="S8" s="13" t="s">
        <v>340</v>
      </c>
      <c r="T8" s="13" t="s">
        <v>340</v>
      </c>
      <c r="U8" s="13" t="s">
        <v>341</v>
      </c>
      <c r="V8" s="13" t="s">
        <v>297</v>
      </c>
      <c r="W8" s="13">
        <v>0</v>
      </c>
      <c r="X8" s="13" t="s">
        <v>298</v>
      </c>
      <c r="Y8" s="13">
        <v>18767902</v>
      </c>
      <c r="Z8" s="13" t="s">
        <v>342</v>
      </c>
      <c r="AA8" s="13" t="s">
        <v>343</v>
      </c>
      <c r="AB8" s="15">
        <v>37339</v>
      </c>
      <c r="AC8" s="13" t="s">
        <v>299</v>
      </c>
      <c r="AD8" s="13">
        <v>24</v>
      </c>
      <c r="AE8" s="13" t="s">
        <v>300</v>
      </c>
      <c r="AF8" s="13" t="s">
        <v>344</v>
      </c>
      <c r="AG8" s="13" t="s">
        <v>332</v>
      </c>
      <c r="AH8" s="13" t="s">
        <v>345</v>
      </c>
      <c r="AI8" s="13" t="s">
        <v>343</v>
      </c>
      <c r="AJ8" s="15">
        <v>1975</v>
      </c>
      <c r="AK8" s="15">
        <v>1975</v>
      </c>
      <c r="AL8" s="13" t="s">
        <v>346</v>
      </c>
      <c r="AM8" s="15">
        <v>20633.669999999998</v>
      </c>
      <c r="AN8" s="15">
        <v>357</v>
      </c>
      <c r="AO8" s="15">
        <v>20990.67</v>
      </c>
      <c r="AP8" s="15">
        <v>19925.330000000002</v>
      </c>
      <c r="AQ8" s="15">
        <v>1737</v>
      </c>
      <c r="AR8" s="15">
        <v>21662.33</v>
      </c>
      <c r="AS8" s="15">
        <v>16705.330000000002</v>
      </c>
      <c r="AT8" s="15">
        <v>1737</v>
      </c>
      <c r="AU8" s="15">
        <v>18442.330000000002</v>
      </c>
      <c r="AV8" s="13">
        <v>53</v>
      </c>
      <c r="AW8" s="13" t="s">
        <v>306</v>
      </c>
      <c r="AX8" s="13" t="s">
        <v>307</v>
      </c>
      <c r="AY8" s="13" t="s">
        <v>306</v>
      </c>
      <c r="AZ8" s="13" t="s">
        <v>306</v>
      </c>
      <c r="BA8" s="13" t="s">
        <v>306</v>
      </c>
      <c r="BB8" s="13" t="s">
        <v>308</v>
      </c>
      <c r="BC8" s="13" t="s">
        <v>306</v>
      </c>
      <c r="BD8" s="13" t="s">
        <v>306</v>
      </c>
      <c r="BE8" s="15">
        <v>0</v>
      </c>
      <c r="BF8" s="13" t="s">
        <v>340</v>
      </c>
      <c r="BG8" s="13" t="s">
        <v>347</v>
      </c>
      <c r="BH8" s="23" t="s">
        <v>311</v>
      </c>
      <c r="BI8" s="14" t="s">
        <v>10</v>
      </c>
      <c r="BJ8" s="24">
        <v>46029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30" t="s">
        <v>348</v>
      </c>
    </row>
    <row r="9" spans="1:70" s="1" customFormat="1" ht="15" customHeight="1">
      <c r="A9" s="12">
        <v>5</v>
      </c>
      <c r="B9" s="13" t="s">
        <v>290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180167</v>
      </c>
      <c r="J9" s="13" t="s">
        <v>291</v>
      </c>
      <c r="K9" s="13">
        <v>180167</v>
      </c>
      <c r="L9" s="13" t="s">
        <v>292</v>
      </c>
      <c r="M9" s="13" t="s">
        <v>293</v>
      </c>
      <c r="N9" s="13">
        <v>26621</v>
      </c>
      <c r="O9" s="13" t="s">
        <v>325</v>
      </c>
      <c r="P9" s="13">
        <v>42406</v>
      </c>
      <c r="Q9" s="13" t="s">
        <v>326</v>
      </c>
      <c r="R9" s="13" t="s">
        <v>295</v>
      </c>
      <c r="S9" s="13" t="s">
        <v>349</v>
      </c>
      <c r="T9" s="13" t="s">
        <v>349</v>
      </c>
      <c r="U9" s="13" t="s">
        <v>296</v>
      </c>
      <c r="V9" s="13" t="s">
        <v>297</v>
      </c>
      <c r="W9" s="13">
        <v>541</v>
      </c>
      <c r="X9" s="13" t="s">
        <v>317</v>
      </c>
      <c r="Y9" s="13">
        <v>353850638</v>
      </c>
      <c r="Z9" s="13" t="s">
        <v>350</v>
      </c>
      <c r="AA9" s="13" t="s">
        <v>216</v>
      </c>
      <c r="AB9" s="15">
        <v>42000</v>
      </c>
      <c r="AC9" s="13" t="s">
        <v>299</v>
      </c>
      <c r="AD9" s="13">
        <v>24</v>
      </c>
      <c r="AE9" s="13" t="s">
        <v>300</v>
      </c>
      <c r="AF9" s="13" t="s">
        <v>319</v>
      </c>
      <c r="AG9" s="13" t="s">
        <v>320</v>
      </c>
      <c r="AH9" s="13" t="s">
        <v>303</v>
      </c>
      <c r="AI9" s="13" t="s">
        <v>351</v>
      </c>
      <c r="AJ9" s="15">
        <v>2240</v>
      </c>
      <c r="AK9" s="15">
        <v>2240</v>
      </c>
      <c r="AL9" s="13" t="s">
        <v>352</v>
      </c>
      <c r="AM9" s="15">
        <v>23464.18</v>
      </c>
      <c r="AN9" s="15">
        <v>10135.82</v>
      </c>
      <c r="AO9" s="15">
        <v>33600</v>
      </c>
      <c r="AP9" s="15">
        <v>18535.82</v>
      </c>
      <c r="AQ9" s="15">
        <v>2029.18</v>
      </c>
      <c r="AR9" s="15">
        <v>20565</v>
      </c>
      <c r="AS9" s="15">
        <v>18535.82</v>
      </c>
      <c r="AT9" s="15">
        <v>2029.18</v>
      </c>
      <c r="AU9" s="15">
        <v>20565</v>
      </c>
      <c r="AV9" s="13">
        <v>25</v>
      </c>
      <c r="AW9" s="13" t="s">
        <v>306</v>
      </c>
      <c r="AX9" s="13" t="s">
        <v>307</v>
      </c>
      <c r="AY9" s="13" t="s">
        <v>306</v>
      </c>
      <c r="AZ9" s="13" t="s">
        <v>306</v>
      </c>
      <c r="BA9" s="13" t="s">
        <v>306</v>
      </c>
      <c r="BB9" s="13" t="s">
        <v>308</v>
      </c>
      <c r="BC9" s="13" t="s">
        <v>306</v>
      </c>
      <c r="BD9" s="13" t="s">
        <v>309</v>
      </c>
      <c r="BE9" s="15">
        <v>42000</v>
      </c>
      <c r="BF9" s="13" t="s">
        <v>349</v>
      </c>
      <c r="BG9" s="13" t="s">
        <v>353</v>
      </c>
      <c r="BH9" s="23" t="s">
        <v>311</v>
      </c>
      <c r="BI9" s="14" t="s">
        <v>10</v>
      </c>
      <c r="BJ9" s="24">
        <v>46029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 t="s">
        <v>354</v>
      </c>
      <c r="BQ9" s="28"/>
      <c r="BR9" s="30" t="s">
        <v>348</v>
      </c>
    </row>
    <row r="10" spans="1:70" s="1" customFormat="1" ht="15" customHeight="1">
      <c r="A10" s="12">
        <v>6</v>
      </c>
      <c r="B10" s="13" t="s">
        <v>290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180167</v>
      </c>
      <c r="J10" s="13" t="s">
        <v>291</v>
      </c>
      <c r="K10" s="13">
        <v>180167</v>
      </c>
      <c r="L10" s="13" t="s">
        <v>292</v>
      </c>
      <c r="M10" s="13" t="s">
        <v>293</v>
      </c>
      <c r="N10" s="13">
        <v>26621</v>
      </c>
      <c r="O10" s="13" t="s">
        <v>325</v>
      </c>
      <c r="P10" s="13">
        <v>42406</v>
      </c>
      <c r="Q10" s="13" t="s">
        <v>326</v>
      </c>
      <c r="R10" s="13" t="s">
        <v>295</v>
      </c>
      <c r="S10" s="13" t="s">
        <v>327</v>
      </c>
      <c r="T10" s="13" t="s">
        <v>327</v>
      </c>
      <c r="U10" s="13" t="s">
        <v>296</v>
      </c>
      <c r="V10" s="13" t="s">
        <v>297</v>
      </c>
      <c r="W10" s="13">
        <v>541</v>
      </c>
      <c r="X10" s="13" t="s">
        <v>317</v>
      </c>
      <c r="Y10" s="13">
        <v>356278393</v>
      </c>
      <c r="Z10" s="13" t="s">
        <v>328</v>
      </c>
      <c r="AA10" s="13" t="s">
        <v>329</v>
      </c>
      <c r="AB10" s="15">
        <v>72000</v>
      </c>
      <c r="AC10" s="13" t="s">
        <v>299</v>
      </c>
      <c r="AD10" s="13">
        <v>24</v>
      </c>
      <c r="AE10" s="13" t="s">
        <v>330</v>
      </c>
      <c r="AF10" s="13" t="s">
        <v>331</v>
      </c>
      <c r="AG10" s="13" t="s">
        <v>332</v>
      </c>
      <c r="AH10" s="13" t="s">
        <v>333</v>
      </c>
      <c r="AI10" s="13" t="s">
        <v>334</v>
      </c>
      <c r="AJ10" s="15">
        <v>3840</v>
      </c>
      <c r="AK10" s="15">
        <v>3840</v>
      </c>
      <c r="AL10" s="13" t="s">
        <v>335</v>
      </c>
      <c r="AM10" s="15">
        <v>57151.54</v>
      </c>
      <c r="AN10" s="15">
        <v>19648.46</v>
      </c>
      <c r="AO10" s="15">
        <v>76800</v>
      </c>
      <c r="AP10" s="15">
        <v>14848.46</v>
      </c>
      <c r="AQ10" s="15">
        <v>789.54</v>
      </c>
      <c r="AR10" s="15">
        <v>15638</v>
      </c>
      <c r="AS10" s="15">
        <v>3524.72</v>
      </c>
      <c r="AT10" s="15">
        <v>315.27999999999997</v>
      </c>
      <c r="AU10" s="15">
        <v>3840</v>
      </c>
      <c r="AV10" s="13">
        <v>21</v>
      </c>
      <c r="AW10" s="13" t="s">
        <v>306</v>
      </c>
      <c r="AX10" s="13" t="s">
        <v>336</v>
      </c>
      <c r="AY10" s="13" t="s">
        <v>306</v>
      </c>
      <c r="AZ10" s="13" t="s">
        <v>306</v>
      </c>
      <c r="BA10" s="13" t="s">
        <v>306</v>
      </c>
      <c r="BB10" s="13" t="s">
        <v>308</v>
      </c>
      <c r="BC10" s="13" t="s">
        <v>306</v>
      </c>
      <c r="BD10" s="13" t="s">
        <v>306</v>
      </c>
      <c r="BE10" s="15">
        <v>0</v>
      </c>
      <c r="BF10" s="13" t="s">
        <v>327</v>
      </c>
      <c r="BG10" s="13" t="s">
        <v>337</v>
      </c>
      <c r="BH10" s="23" t="s">
        <v>311</v>
      </c>
      <c r="BI10" s="14" t="s">
        <v>10</v>
      </c>
      <c r="BJ10" s="24">
        <v>46029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/>
      <c r="BQ10" s="28"/>
      <c r="BR10" s="30" t="s">
        <v>338</v>
      </c>
    </row>
    <row r="11" spans="1:70" s="1" customFormat="1" ht="15" customHeight="1">
      <c r="A11" s="12">
        <v>7</v>
      </c>
      <c r="B11" s="13" t="s">
        <v>290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18650</v>
      </c>
      <c r="J11" s="13" t="s">
        <v>313</v>
      </c>
      <c r="K11" s="13">
        <v>18650</v>
      </c>
      <c r="L11" s="13" t="s">
        <v>314</v>
      </c>
      <c r="M11" s="13" t="s">
        <v>315</v>
      </c>
      <c r="N11" s="13">
        <v>419123</v>
      </c>
      <c r="O11" s="13" t="s">
        <v>213</v>
      </c>
      <c r="P11" s="13">
        <v>707097</v>
      </c>
      <c r="Q11" s="13" t="s">
        <v>316</v>
      </c>
      <c r="R11" s="13" t="s">
        <v>295</v>
      </c>
      <c r="S11" s="13" t="s">
        <v>355</v>
      </c>
      <c r="T11" s="13" t="s">
        <v>355</v>
      </c>
      <c r="U11" s="13" t="s">
        <v>296</v>
      </c>
      <c r="V11" s="13" t="s">
        <v>297</v>
      </c>
      <c r="W11" s="13">
        <v>541</v>
      </c>
      <c r="X11" s="13" t="s">
        <v>317</v>
      </c>
      <c r="Y11" s="13">
        <v>353584194</v>
      </c>
      <c r="Z11" s="13" t="s">
        <v>356</v>
      </c>
      <c r="AA11" s="13" t="s">
        <v>357</v>
      </c>
      <c r="AB11" s="15">
        <v>42000</v>
      </c>
      <c r="AC11" s="13" t="s">
        <v>318</v>
      </c>
      <c r="AD11" s="13">
        <v>24</v>
      </c>
      <c r="AE11" s="13" t="s">
        <v>300</v>
      </c>
      <c r="AF11" s="13" t="s">
        <v>358</v>
      </c>
      <c r="AG11" s="13" t="s">
        <v>359</v>
      </c>
      <c r="AH11" s="13" t="s">
        <v>303</v>
      </c>
      <c r="AI11" s="13" t="s">
        <v>360</v>
      </c>
      <c r="AJ11" s="15">
        <v>2240</v>
      </c>
      <c r="AK11" s="15">
        <v>2240</v>
      </c>
      <c r="AL11" s="13" t="s">
        <v>361</v>
      </c>
      <c r="AM11" s="15">
        <v>37173</v>
      </c>
      <c r="AN11" s="15">
        <v>11637</v>
      </c>
      <c r="AO11" s="15">
        <v>48810</v>
      </c>
      <c r="AP11" s="15">
        <v>4827</v>
      </c>
      <c r="AQ11" s="15">
        <v>137</v>
      </c>
      <c r="AR11" s="15">
        <v>4964</v>
      </c>
      <c r="AS11" s="15">
        <v>4827</v>
      </c>
      <c r="AT11" s="15">
        <v>137</v>
      </c>
      <c r="AU11" s="15">
        <v>4964</v>
      </c>
      <c r="AV11" s="13">
        <v>25</v>
      </c>
      <c r="AW11" s="13" t="s">
        <v>306</v>
      </c>
      <c r="AX11" s="13" t="s">
        <v>362</v>
      </c>
      <c r="AY11" s="13" t="s">
        <v>306</v>
      </c>
      <c r="AZ11" s="13" t="s">
        <v>306</v>
      </c>
      <c r="BA11" s="13" t="s">
        <v>306</v>
      </c>
      <c r="BB11" s="13" t="s">
        <v>308</v>
      </c>
      <c r="BC11" s="13" t="s">
        <v>306</v>
      </c>
      <c r="BD11" s="13" t="s">
        <v>306</v>
      </c>
      <c r="BE11" s="15">
        <v>0</v>
      </c>
      <c r="BF11" s="13" t="s">
        <v>355</v>
      </c>
      <c r="BG11" s="13" t="s">
        <v>363</v>
      </c>
      <c r="BH11" s="23" t="s">
        <v>311</v>
      </c>
      <c r="BI11" s="14" t="s">
        <v>10</v>
      </c>
      <c r="BJ11" s="24">
        <v>46029</v>
      </c>
      <c r="BK11" s="12"/>
      <c r="BL11" s="14" t="s">
        <v>12</v>
      </c>
      <c r="BM11" s="26" t="s">
        <v>13</v>
      </c>
      <c r="BN11" s="27" t="s">
        <v>23</v>
      </c>
      <c r="BO11" s="12" t="s">
        <v>33</v>
      </c>
      <c r="BP11" s="12"/>
      <c r="BQ11" s="28"/>
      <c r="BR11" s="30" t="s">
        <v>348</v>
      </c>
    </row>
    <row r="12" spans="1:70" s="1" customFormat="1" ht="15" customHeight="1">
      <c r="A12" s="12">
        <v>8</v>
      </c>
      <c r="B12" s="13" t="s">
        <v>290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18650</v>
      </c>
      <c r="J12" s="13" t="s">
        <v>313</v>
      </c>
      <c r="K12" s="13">
        <v>18650</v>
      </c>
      <c r="L12" s="13" t="s">
        <v>314</v>
      </c>
      <c r="M12" s="13" t="s">
        <v>315</v>
      </c>
      <c r="N12" s="13">
        <v>419123</v>
      </c>
      <c r="O12" s="13" t="s">
        <v>213</v>
      </c>
      <c r="P12" s="13">
        <v>707097</v>
      </c>
      <c r="Q12" s="13" t="s">
        <v>316</v>
      </c>
      <c r="R12" s="13" t="s">
        <v>295</v>
      </c>
      <c r="S12" s="13" t="s">
        <v>364</v>
      </c>
      <c r="T12" s="13" t="s">
        <v>364</v>
      </c>
      <c r="U12" s="13" t="s">
        <v>341</v>
      </c>
      <c r="V12" s="13" t="s">
        <v>297</v>
      </c>
      <c r="W12" s="13">
        <v>541</v>
      </c>
      <c r="X12" s="13" t="s">
        <v>317</v>
      </c>
      <c r="Y12" s="13">
        <v>353915422</v>
      </c>
      <c r="Z12" s="13" t="s">
        <v>365</v>
      </c>
      <c r="AA12" s="13" t="s">
        <v>366</v>
      </c>
      <c r="AB12" s="15">
        <v>42000</v>
      </c>
      <c r="AC12" s="13" t="s">
        <v>318</v>
      </c>
      <c r="AD12" s="13">
        <v>24</v>
      </c>
      <c r="AE12" s="13" t="s">
        <v>300</v>
      </c>
      <c r="AF12" s="13" t="s">
        <v>367</v>
      </c>
      <c r="AG12" s="13" t="s">
        <v>368</v>
      </c>
      <c r="AH12" s="13" t="s">
        <v>303</v>
      </c>
      <c r="AI12" s="13" t="s">
        <v>321</v>
      </c>
      <c r="AJ12" s="15">
        <v>2240</v>
      </c>
      <c r="AK12" s="15">
        <v>2240</v>
      </c>
      <c r="AL12" s="13" t="s">
        <v>369</v>
      </c>
      <c r="AM12" s="15">
        <v>9972.5300000000007</v>
      </c>
      <c r="AN12" s="15">
        <v>5707.47</v>
      </c>
      <c r="AO12" s="15">
        <v>15680</v>
      </c>
      <c r="AP12" s="15">
        <v>32027.47</v>
      </c>
      <c r="AQ12" s="15">
        <v>6411.53</v>
      </c>
      <c r="AR12" s="15">
        <v>38439</v>
      </c>
      <c r="AS12" s="15">
        <v>32027.47</v>
      </c>
      <c r="AT12" s="15">
        <v>6411.53</v>
      </c>
      <c r="AU12" s="15">
        <v>38439</v>
      </c>
      <c r="AV12" s="13">
        <v>24</v>
      </c>
      <c r="AW12" s="13" t="s">
        <v>306</v>
      </c>
      <c r="AX12" s="13" t="s">
        <v>307</v>
      </c>
      <c r="AY12" s="13" t="s">
        <v>306</v>
      </c>
      <c r="AZ12" s="13" t="s">
        <v>306</v>
      </c>
      <c r="BA12" s="13" t="s">
        <v>306</v>
      </c>
      <c r="BB12" s="13" t="s">
        <v>308</v>
      </c>
      <c r="BC12" s="13" t="s">
        <v>306</v>
      </c>
      <c r="BD12" s="13" t="s">
        <v>306</v>
      </c>
      <c r="BE12" s="15">
        <v>0</v>
      </c>
      <c r="BF12" s="13" t="s">
        <v>364</v>
      </c>
      <c r="BG12" s="13" t="s">
        <v>370</v>
      </c>
      <c r="BH12" s="23" t="s">
        <v>311</v>
      </c>
      <c r="BI12" s="14" t="s">
        <v>10</v>
      </c>
      <c r="BJ12" s="24">
        <v>46029</v>
      </c>
      <c r="BK12" s="12"/>
      <c r="BL12" s="14" t="s">
        <v>12</v>
      </c>
      <c r="BM12" s="26" t="s">
        <v>13</v>
      </c>
      <c r="BN12" s="27" t="s">
        <v>23</v>
      </c>
      <c r="BO12" s="12" t="s">
        <v>33</v>
      </c>
      <c r="BP12" s="12"/>
      <c r="BQ12" s="28"/>
      <c r="BR12" s="30" t="s">
        <v>348</v>
      </c>
    </row>
    <row r="13" spans="1:70" s="1" customFormat="1" ht="15" customHeight="1">
      <c r="A13" s="12">
        <v>9</v>
      </c>
      <c r="B13" s="13" t="s">
        <v>290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18650</v>
      </c>
      <c r="J13" s="13" t="s">
        <v>313</v>
      </c>
      <c r="K13" s="13">
        <v>18650</v>
      </c>
      <c r="L13" s="13" t="s">
        <v>314</v>
      </c>
      <c r="M13" s="13" t="s">
        <v>315</v>
      </c>
      <c r="N13" s="13">
        <v>419123</v>
      </c>
      <c r="O13" s="13" t="s">
        <v>213</v>
      </c>
      <c r="P13" s="13">
        <v>707097</v>
      </c>
      <c r="Q13" s="13" t="s">
        <v>316</v>
      </c>
      <c r="R13" s="13" t="s">
        <v>295</v>
      </c>
      <c r="S13" s="13" t="s">
        <v>371</v>
      </c>
      <c r="T13" s="13" t="s">
        <v>371</v>
      </c>
      <c r="U13" s="13" t="s">
        <v>296</v>
      </c>
      <c r="V13" s="13" t="s">
        <v>297</v>
      </c>
      <c r="W13" s="13">
        <v>0</v>
      </c>
      <c r="X13" s="13" t="s">
        <v>317</v>
      </c>
      <c r="Y13" s="13">
        <v>356888237</v>
      </c>
      <c r="Z13" s="13" t="s">
        <v>372</v>
      </c>
      <c r="AA13" s="13" t="s">
        <v>373</v>
      </c>
      <c r="AB13" s="15">
        <v>43000</v>
      </c>
      <c r="AC13" s="13" t="s">
        <v>318</v>
      </c>
      <c r="AD13" s="13">
        <v>24</v>
      </c>
      <c r="AE13" s="13" t="s">
        <v>374</v>
      </c>
      <c r="AF13" s="13" t="s">
        <v>367</v>
      </c>
      <c r="AG13" s="13" t="s">
        <v>368</v>
      </c>
      <c r="AH13" s="13" t="s">
        <v>303</v>
      </c>
      <c r="AI13" s="13" t="s">
        <v>375</v>
      </c>
      <c r="AJ13" s="15">
        <v>2290</v>
      </c>
      <c r="AK13" s="15">
        <v>2290</v>
      </c>
      <c r="AL13" s="13" t="s">
        <v>306</v>
      </c>
      <c r="AM13" s="15">
        <v>0</v>
      </c>
      <c r="AN13" s="15">
        <v>0</v>
      </c>
      <c r="AO13" s="15">
        <v>0</v>
      </c>
      <c r="AP13" s="15">
        <v>43000</v>
      </c>
      <c r="AQ13" s="15">
        <v>12857</v>
      </c>
      <c r="AR13" s="15">
        <v>55857</v>
      </c>
      <c r="AS13" s="15">
        <v>27446.12</v>
      </c>
      <c r="AT13" s="15">
        <v>11483.88</v>
      </c>
      <c r="AU13" s="15">
        <v>38930</v>
      </c>
      <c r="AV13" s="13">
        <v>17</v>
      </c>
      <c r="AW13" s="13" t="s">
        <v>306</v>
      </c>
      <c r="AX13" s="13" t="s">
        <v>307</v>
      </c>
      <c r="AY13" s="13" t="s">
        <v>306</v>
      </c>
      <c r="AZ13" s="13" t="s">
        <v>306</v>
      </c>
      <c r="BA13" s="13" t="s">
        <v>306</v>
      </c>
      <c r="BB13" s="13" t="s">
        <v>308</v>
      </c>
      <c r="BC13" s="13" t="s">
        <v>306</v>
      </c>
      <c r="BD13" s="13" t="s">
        <v>376</v>
      </c>
      <c r="BE13" s="15">
        <v>43000</v>
      </c>
      <c r="BF13" s="13" t="s">
        <v>371</v>
      </c>
      <c r="BG13" s="13" t="s">
        <v>377</v>
      </c>
      <c r="BH13" s="23" t="s">
        <v>311</v>
      </c>
      <c r="BI13" s="14" t="s">
        <v>10</v>
      </c>
      <c r="BJ13" s="24">
        <v>46029</v>
      </c>
      <c r="BK13" s="12"/>
      <c r="BL13" s="14" t="s">
        <v>12</v>
      </c>
      <c r="BM13" s="26" t="s">
        <v>13</v>
      </c>
      <c r="BN13" s="27" t="s">
        <v>23</v>
      </c>
      <c r="BO13" s="12" t="s">
        <v>33</v>
      </c>
      <c r="BP13" s="12"/>
      <c r="BQ13" s="28"/>
      <c r="BR13" s="30" t="s">
        <v>348</v>
      </c>
    </row>
    <row r="14" spans="1:70" s="1" customFormat="1" ht="15" customHeight="1">
      <c r="A14" s="12">
        <v>10</v>
      </c>
      <c r="B14" s="13" t="s">
        <v>290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18650</v>
      </c>
      <c r="J14" s="13" t="s">
        <v>313</v>
      </c>
      <c r="K14" s="13">
        <v>18650</v>
      </c>
      <c r="L14" s="13" t="s">
        <v>314</v>
      </c>
      <c r="M14" s="13" t="s">
        <v>315</v>
      </c>
      <c r="N14" s="13">
        <v>419123</v>
      </c>
      <c r="O14" s="13" t="s">
        <v>213</v>
      </c>
      <c r="P14" s="13">
        <v>707097</v>
      </c>
      <c r="Q14" s="13" t="s">
        <v>316</v>
      </c>
      <c r="R14" s="13" t="s">
        <v>295</v>
      </c>
      <c r="S14" s="13" t="s">
        <v>378</v>
      </c>
      <c r="T14" s="13" t="s">
        <v>378</v>
      </c>
      <c r="U14" s="13" t="s">
        <v>341</v>
      </c>
      <c r="V14" s="13" t="s">
        <v>297</v>
      </c>
      <c r="W14" s="13">
        <v>0</v>
      </c>
      <c r="X14" s="13" t="s">
        <v>317</v>
      </c>
      <c r="Y14" s="13">
        <v>356888261</v>
      </c>
      <c r="Z14" s="13" t="s">
        <v>379</v>
      </c>
      <c r="AA14" s="13" t="s">
        <v>373</v>
      </c>
      <c r="AB14" s="15">
        <v>41000</v>
      </c>
      <c r="AC14" s="13" t="s">
        <v>318</v>
      </c>
      <c r="AD14" s="13">
        <v>24</v>
      </c>
      <c r="AE14" s="13" t="s">
        <v>374</v>
      </c>
      <c r="AF14" s="13" t="s">
        <v>380</v>
      </c>
      <c r="AG14" s="13" t="s">
        <v>381</v>
      </c>
      <c r="AH14" s="13" t="s">
        <v>303</v>
      </c>
      <c r="AI14" s="13" t="s">
        <v>375</v>
      </c>
      <c r="AJ14" s="15">
        <v>2190</v>
      </c>
      <c r="AK14" s="15">
        <v>2190</v>
      </c>
      <c r="AL14" s="13" t="s">
        <v>306</v>
      </c>
      <c r="AM14" s="15">
        <v>0</v>
      </c>
      <c r="AN14" s="15">
        <v>0</v>
      </c>
      <c r="AO14" s="15">
        <v>0</v>
      </c>
      <c r="AP14" s="15">
        <v>41000</v>
      </c>
      <c r="AQ14" s="15">
        <v>12216</v>
      </c>
      <c r="AR14" s="15">
        <v>53216</v>
      </c>
      <c r="AS14" s="15">
        <v>26300.75</v>
      </c>
      <c r="AT14" s="15">
        <v>10929.25</v>
      </c>
      <c r="AU14" s="15">
        <v>37230</v>
      </c>
      <c r="AV14" s="13">
        <v>17</v>
      </c>
      <c r="AW14" s="13" t="s">
        <v>306</v>
      </c>
      <c r="AX14" s="13" t="s">
        <v>307</v>
      </c>
      <c r="AY14" s="13" t="s">
        <v>306</v>
      </c>
      <c r="AZ14" s="13" t="s">
        <v>306</v>
      </c>
      <c r="BA14" s="13" t="s">
        <v>306</v>
      </c>
      <c r="BB14" s="13" t="s">
        <v>308</v>
      </c>
      <c r="BC14" s="13" t="s">
        <v>306</v>
      </c>
      <c r="BD14" s="13" t="s">
        <v>376</v>
      </c>
      <c r="BE14" s="15">
        <v>41000</v>
      </c>
      <c r="BF14" s="13" t="s">
        <v>378</v>
      </c>
      <c r="BG14" s="13" t="s">
        <v>382</v>
      </c>
      <c r="BH14" s="23" t="s">
        <v>311</v>
      </c>
      <c r="BI14" s="14" t="s">
        <v>10</v>
      </c>
      <c r="BJ14" s="24">
        <v>46029</v>
      </c>
      <c r="BK14" s="12"/>
      <c r="BL14" s="14" t="s">
        <v>12</v>
      </c>
      <c r="BM14" s="26" t="s">
        <v>13</v>
      </c>
      <c r="BN14" s="27" t="s">
        <v>23</v>
      </c>
      <c r="BO14" s="12" t="s">
        <v>33</v>
      </c>
      <c r="BP14" s="12"/>
      <c r="BQ14" s="28"/>
      <c r="BR14" s="30" t="s">
        <v>348</v>
      </c>
    </row>
    <row r="15" spans="1:70" s="1" customFormat="1" ht="15" customHeight="1">
      <c r="A15" s="12">
        <v>11</v>
      </c>
      <c r="B15" s="13" t="s">
        <v>290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18650</v>
      </c>
      <c r="J15" s="13" t="s">
        <v>313</v>
      </c>
      <c r="K15" s="13">
        <v>18650</v>
      </c>
      <c r="L15" s="13" t="s">
        <v>314</v>
      </c>
      <c r="M15" s="13" t="s">
        <v>315</v>
      </c>
      <c r="N15" s="13">
        <v>419123</v>
      </c>
      <c r="O15" s="13" t="s">
        <v>213</v>
      </c>
      <c r="P15" s="13">
        <v>707097</v>
      </c>
      <c r="Q15" s="13" t="s">
        <v>316</v>
      </c>
      <c r="R15" s="13" t="s">
        <v>295</v>
      </c>
      <c r="S15" s="13" t="s">
        <v>383</v>
      </c>
      <c r="T15" s="13" t="s">
        <v>383</v>
      </c>
      <c r="U15" s="13" t="s">
        <v>296</v>
      </c>
      <c r="V15" s="13" t="s">
        <v>297</v>
      </c>
      <c r="W15" s="13">
        <v>0</v>
      </c>
      <c r="X15" s="13" t="s">
        <v>317</v>
      </c>
      <c r="Y15" s="13">
        <v>356888270</v>
      </c>
      <c r="Z15" s="13" t="s">
        <v>384</v>
      </c>
      <c r="AA15" s="13" t="s">
        <v>373</v>
      </c>
      <c r="AB15" s="15">
        <v>37000</v>
      </c>
      <c r="AC15" s="13" t="s">
        <v>318</v>
      </c>
      <c r="AD15" s="13">
        <v>24</v>
      </c>
      <c r="AE15" s="13" t="s">
        <v>374</v>
      </c>
      <c r="AF15" s="13" t="s">
        <v>385</v>
      </c>
      <c r="AG15" s="13" t="s">
        <v>386</v>
      </c>
      <c r="AH15" s="13" t="s">
        <v>303</v>
      </c>
      <c r="AI15" s="13" t="s">
        <v>375</v>
      </c>
      <c r="AJ15" s="15">
        <v>1970</v>
      </c>
      <c r="AK15" s="15">
        <v>1970</v>
      </c>
      <c r="AL15" s="13" t="s">
        <v>306</v>
      </c>
      <c r="AM15" s="15">
        <v>0</v>
      </c>
      <c r="AN15" s="15">
        <v>0</v>
      </c>
      <c r="AO15" s="15">
        <v>0</v>
      </c>
      <c r="AP15" s="15">
        <v>37000</v>
      </c>
      <c r="AQ15" s="15">
        <v>11067</v>
      </c>
      <c r="AR15" s="15">
        <v>48067</v>
      </c>
      <c r="AS15" s="15">
        <v>23607.040000000001</v>
      </c>
      <c r="AT15" s="15">
        <v>9882.9599999999991</v>
      </c>
      <c r="AU15" s="15">
        <v>33490</v>
      </c>
      <c r="AV15" s="13">
        <v>17</v>
      </c>
      <c r="AW15" s="13" t="s">
        <v>306</v>
      </c>
      <c r="AX15" s="13" t="s">
        <v>307</v>
      </c>
      <c r="AY15" s="13" t="s">
        <v>306</v>
      </c>
      <c r="AZ15" s="13" t="s">
        <v>306</v>
      </c>
      <c r="BA15" s="13" t="s">
        <v>306</v>
      </c>
      <c r="BB15" s="13" t="s">
        <v>308</v>
      </c>
      <c r="BC15" s="13" t="s">
        <v>306</v>
      </c>
      <c r="BD15" s="13" t="s">
        <v>376</v>
      </c>
      <c r="BE15" s="15">
        <v>37000</v>
      </c>
      <c r="BF15" s="13" t="s">
        <v>383</v>
      </c>
      <c r="BG15" s="13" t="s">
        <v>387</v>
      </c>
      <c r="BH15" s="23" t="s">
        <v>311</v>
      </c>
      <c r="BI15" s="14" t="s">
        <v>10</v>
      </c>
      <c r="BJ15" s="24">
        <v>46029</v>
      </c>
      <c r="BK15" s="12"/>
      <c r="BL15" s="14" t="s">
        <v>12</v>
      </c>
      <c r="BM15" s="26" t="s">
        <v>13</v>
      </c>
      <c r="BN15" s="27" t="s">
        <v>23</v>
      </c>
      <c r="BO15" s="12" t="s">
        <v>33</v>
      </c>
      <c r="BP15" s="12"/>
      <c r="BQ15" s="28"/>
      <c r="BR15" s="30" t="s">
        <v>348</v>
      </c>
    </row>
    <row r="16" spans="1:70" s="1" customFormat="1" ht="15" customHeight="1">
      <c r="A16" s="12">
        <v>12</v>
      </c>
      <c r="B16" s="13" t="s">
        <v>290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18650</v>
      </c>
      <c r="J16" s="13" t="s">
        <v>313</v>
      </c>
      <c r="K16" s="13">
        <v>18650</v>
      </c>
      <c r="L16" s="13" t="s">
        <v>314</v>
      </c>
      <c r="M16" s="13" t="s">
        <v>315</v>
      </c>
      <c r="N16" s="13">
        <v>419123</v>
      </c>
      <c r="O16" s="13" t="s">
        <v>213</v>
      </c>
      <c r="P16" s="13">
        <v>707097</v>
      </c>
      <c r="Q16" s="13" t="s">
        <v>316</v>
      </c>
      <c r="R16" s="13" t="s">
        <v>295</v>
      </c>
      <c r="S16" s="13" t="s">
        <v>388</v>
      </c>
      <c r="T16" s="13" t="s">
        <v>388</v>
      </c>
      <c r="U16" s="13" t="s">
        <v>296</v>
      </c>
      <c r="V16" s="13" t="s">
        <v>297</v>
      </c>
      <c r="W16" s="13">
        <v>0</v>
      </c>
      <c r="X16" s="13" t="s">
        <v>317</v>
      </c>
      <c r="Y16" s="13">
        <v>357287623</v>
      </c>
      <c r="Z16" s="13" t="s">
        <v>389</v>
      </c>
      <c r="AA16" s="13" t="s">
        <v>373</v>
      </c>
      <c r="AB16" s="15">
        <v>41000</v>
      </c>
      <c r="AC16" s="13" t="s">
        <v>318</v>
      </c>
      <c r="AD16" s="13">
        <v>24</v>
      </c>
      <c r="AE16" s="13" t="s">
        <v>374</v>
      </c>
      <c r="AF16" s="13" t="s">
        <v>390</v>
      </c>
      <c r="AG16" s="13" t="s">
        <v>391</v>
      </c>
      <c r="AH16" s="13" t="s">
        <v>303</v>
      </c>
      <c r="AI16" s="13" t="s">
        <v>375</v>
      </c>
      <c r="AJ16" s="15">
        <v>2190</v>
      </c>
      <c r="AK16" s="15">
        <v>2190</v>
      </c>
      <c r="AL16" s="13" t="s">
        <v>306</v>
      </c>
      <c r="AM16" s="15">
        <v>0</v>
      </c>
      <c r="AN16" s="15">
        <v>0</v>
      </c>
      <c r="AO16" s="15">
        <v>0</v>
      </c>
      <c r="AP16" s="15">
        <v>41000</v>
      </c>
      <c r="AQ16" s="15">
        <v>12216</v>
      </c>
      <c r="AR16" s="15">
        <v>53216</v>
      </c>
      <c r="AS16" s="15">
        <v>26300.75</v>
      </c>
      <c r="AT16" s="15">
        <v>10929.25</v>
      </c>
      <c r="AU16" s="15">
        <v>37230</v>
      </c>
      <c r="AV16" s="13">
        <v>17</v>
      </c>
      <c r="AW16" s="13" t="s">
        <v>306</v>
      </c>
      <c r="AX16" s="13" t="s">
        <v>307</v>
      </c>
      <c r="AY16" s="13" t="s">
        <v>306</v>
      </c>
      <c r="AZ16" s="13" t="s">
        <v>306</v>
      </c>
      <c r="BA16" s="13" t="s">
        <v>306</v>
      </c>
      <c r="BB16" s="13" t="s">
        <v>308</v>
      </c>
      <c r="BC16" s="13" t="s">
        <v>306</v>
      </c>
      <c r="BD16" s="13" t="s">
        <v>376</v>
      </c>
      <c r="BE16" s="15">
        <v>41000</v>
      </c>
      <c r="BF16" s="13" t="s">
        <v>388</v>
      </c>
      <c r="BG16" s="13" t="s">
        <v>392</v>
      </c>
      <c r="BH16" s="23" t="s">
        <v>311</v>
      </c>
      <c r="BI16" s="14" t="s">
        <v>10</v>
      </c>
      <c r="BJ16" s="24">
        <v>46029</v>
      </c>
      <c r="BK16" s="12"/>
      <c r="BL16" s="14" t="s">
        <v>12</v>
      </c>
      <c r="BM16" s="26" t="s">
        <v>13</v>
      </c>
      <c r="BN16" s="27" t="s">
        <v>23</v>
      </c>
      <c r="BO16" s="12" t="s">
        <v>33</v>
      </c>
      <c r="BP16" s="12"/>
      <c r="BQ16" s="28"/>
      <c r="BR16" s="30" t="s">
        <v>348</v>
      </c>
    </row>
    <row r="17" spans="1:70" s="1" customFormat="1" ht="15" customHeight="1">
      <c r="A17" s="12">
        <v>13</v>
      </c>
      <c r="B17" s="13" t="s">
        <v>290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18650</v>
      </c>
      <c r="J17" s="13" t="s">
        <v>313</v>
      </c>
      <c r="K17" s="13">
        <v>18650</v>
      </c>
      <c r="L17" s="13" t="s">
        <v>314</v>
      </c>
      <c r="M17" s="13" t="s">
        <v>315</v>
      </c>
      <c r="N17" s="13">
        <v>419123</v>
      </c>
      <c r="O17" s="13" t="s">
        <v>213</v>
      </c>
      <c r="P17" s="13">
        <v>707097</v>
      </c>
      <c r="Q17" s="13" t="s">
        <v>316</v>
      </c>
      <c r="R17" s="13" t="s">
        <v>295</v>
      </c>
      <c r="S17" s="13" t="s">
        <v>393</v>
      </c>
      <c r="T17" s="13" t="s">
        <v>393</v>
      </c>
      <c r="U17" s="13" t="s">
        <v>296</v>
      </c>
      <c r="V17" s="13" t="s">
        <v>297</v>
      </c>
      <c r="W17" s="13">
        <v>0</v>
      </c>
      <c r="X17" s="13" t="s">
        <v>317</v>
      </c>
      <c r="Y17" s="13">
        <v>358884811</v>
      </c>
      <c r="Z17" s="13" t="s">
        <v>394</v>
      </c>
      <c r="AA17" s="13" t="s">
        <v>395</v>
      </c>
      <c r="AB17" s="15">
        <v>29000</v>
      </c>
      <c r="AC17" s="13" t="s">
        <v>318</v>
      </c>
      <c r="AD17" s="13">
        <v>18</v>
      </c>
      <c r="AE17" s="13" t="s">
        <v>374</v>
      </c>
      <c r="AF17" s="13" t="s">
        <v>385</v>
      </c>
      <c r="AG17" s="13" t="s">
        <v>386</v>
      </c>
      <c r="AH17" s="13" t="s">
        <v>303</v>
      </c>
      <c r="AI17" s="13" t="s">
        <v>396</v>
      </c>
      <c r="AJ17" s="15">
        <v>1950</v>
      </c>
      <c r="AK17" s="15">
        <v>1950</v>
      </c>
      <c r="AL17" s="13" t="s">
        <v>397</v>
      </c>
      <c r="AM17" s="15">
        <v>17805.32</v>
      </c>
      <c r="AN17" s="15">
        <v>5594.68</v>
      </c>
      <c r="AO17" s="15">
        <v>23400</v>
      </c>
      <c r="AP17" s="15">
        <v>11194.68</v>
      </c>
      <c r="AQ17" s="15">
        <v>836.32</v>
      </c>
      <c r="AR17" s="15">
        <v>12031</v>
      </c>
      <c r="AS17" s="15">
        <v>0</v>
      </c>
      <c r="AT17" s="15">
        <v>0</v>
      </c>
      <c r="AU17" s="15">
        <v>0</v>
      </c>
      <c r="AV17" s="13">
        <v>12</v>
      </c>
      <c r="AW17" s="13" t="s">
        <v>306</v>
      </c>
      <c r="AX17" s="13" t="s">
        <v>398</v>
      </c>
      <c r="AY17" s="13" t="s">
        <v>306</v>
      </c>
      <c r="AZ17" s="13" t="s">
        <v>306</v>
      </c>
      <c r="BA17" s="13" t="s">
        <v>306</v>
      </c>
      <c r="BB17" s="13" t="s">
        <v>308</v>
      </c>
      <c r="BC17" s="13" t="s">
        <v>306</v>
      </c>
      <c r="BD17" s="13" t="s">
        <v>306</v>
      </c>
      <c r="BE17" s="15">
        <v>0</v>
      </c>
      <c r="BF17" s="13" t="s">
        <v>393</v>
      </c>
      <c r="BG17" s="13" t="s">
        <v>399</v>
      </c>
      <c r="BH17" s="23" t="s">
        <v>311</v>
      </c>
      <c r="BI17" s="14" t="s">
        <v>10</v>
      </c>
      <c r="BJ17" s="24">
        <v>46029</v>
      </c>
      <c r="BK17" s="12"/>
      <c r="BL17" s="14" t="s">
        <v>12</v>
      </c>
      <c r="BM17" s="26" t="s">
        <v>13</v>
      </c>
      <c r="BN17" s="27" t="s">
        <v>23</v>
      </c>
      <c r="BO17" s="12" t="s">
        <v>33</v>
      </c>
      <c r="BP17" s="12"/>
      <c r="BQ17" s="28"/>
      <c r="BR17" s="30" t="s">
        <v>348</v>
      </c>
    </row>
    <row r="18" spans="1:70" s="1" customFormat="1" ht="15" customHeight="1">
      <c r="A18" s="12">
        <v>14</v>
      </c>
      <c r="B18" s="13" t="s">
        <v>290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18650</v>
      </c>
      <c r="J18" s="13" t="s">
        <v>313</v>
      </c>
      <c r="K18" s="13">
        <v>18650</v>
      </c>
      <c r="L18" s="13" t="s">
        <v>314</v>
      </c>
      <c r="M18" s="13" t="s">
        <v>315</v>
      </c>
      <c r="N18" s="13">
        <v>419123</v>
      </c>
      <c r="O18" s="13" t="s">
        <v>213</v>
      </c>
      <c r="P18" s="13">
        <v>707097</v>
      </c>
      <c r="Q18" s="13" t="s">
        <v>316</v>
      </c>
      <c r="R18" s="13" t="s">
        <v>295</v>
      </c>
      <c r="S18" s="13" t="s">
        <v>400</v>
      </c>
      <c r="T18" s="13" t="s">
        <v>400</v>
      </c>
      <c r="U18" s="13" t="s">
        <v>296</v>
      </c>
      <c r="V18" s="13" t="s">
        <v>297</v>
      </c>
      <c r="W18" s="13">
        <v>0</v>
      </c>
      <c r="X18" s="13" t="s">
        <v>317</v>
      </c>
      <c r="Y18" s="13">
        <v>358884812</v>
      </c>
      <c r="Z18" s="13" t="s">
        <v>401</v>
      </c>
      <c r="AA18" s="13" t="s">
        <v>395</v>
      </c>
      <c r="AB18" s="15">
        <v>36000</v>
      </c>
      <c r="AC18" s="13" t="s">
        <v>318</v>
      </c>
      <c r="AD18" s="13">
        <v>24</v>
      </c>
      <c r="AE18" s="13" t="s">
        <v>374</v>
      </c>
      <c r="AF18" s="13" t="s">
        <v>367</v>
      </c>
      <c r="AG18" s="13" t="s">
        <v>368</v>
      </c>
      <c r="AH18" s="13" t="s">
        <v>303</v>
      </c>
      <c r="AI18" s="13" t="s">
        <v>396</v>
      </c>
      <c r="AJ18" s="15">
        <v>1920</v>
      </c>
      <c r="AK18" s="15">
        <v>1920</v>
      </c>
      <c r="AL18" s="13" t="s">
        <v>402</v>
      </c>
      <c r="AM18" s="15">
        <v>1332.18</v>
      </c>
      <c r="AN18" s="15">
        <v>1887.82</v>
      </c>
      <c r="AO18" s="15">
        <v>3220</v>
      </c>
      <c r="AP18" s="15">
        <v>34667.82</v>
      </c>
      <c r="AQ18" s="15">
        <v>8712.18</v>
      </c>
      <c r="AR18" s="15">
        <v>43380</v>
      </c>
      <c r="AS18" s="15">
        <v>14031.1</v>
      </c>
      <c r="AT18" s="15">
        <v>5788.9</v>
      </c>
      <c r="AU18" s="15">
        <v>19820</v>
      </c>
      <c r="AV18" s="13">
        <v>12</v>
      </c>
      <c r="AW18" s="13" t="s">
        <v>306</v>
      </c>
      <c r="AX18" s="13" t="s">
        <v>307</v>
      </c>
      <c r="AY18" s="13" t="s">
        <v>306</v>
      </c>
      <c r="AZ18" s="13" t="s">
        <v>306</v>
      </c>
      <c r="BA18" s="13" t="s">
        <v>306</v>
      </c>
      <c r="BB18" s="13" t="s">
        <v>308</v>
      </c>
      <c r="BC18" s="13" t="s">
        <v>306</v>
      </c>
      <c r="BD18" s="13" t="s">
        <v>309</v>
      </c>
      <c r="BE18" s="15">
        <v>36000</v>
      </c>
      <c r="BF18" s="13" t="s">
        <v>400</v>
      </c>
      <c r="BG18" s="13" t="s">
        <v>403</v>
      </c>
      <c r="BH18" s="23" t="s">
        <v>311</v>
      </c>
      <c r="BI18" s="14" t="s">
        <v>10</v>
      </c>
      <c r="BJ18" s="24">
        <v>46029</v>
      </c>
      <c r="BK18" s="12"/>
      <c r="BL18" s="14" t="s">
        <v>12</v>
      </c>
      <c r="BM18" s="26" t="s">
        <v>13</v>
      </c>
      <c r="BN18" s="27" t="s">
        <v>23</v>
      </c>
      <c r="BO18" s="12" t="s">
        <v>33</v>
      </c>
      <c r="BP18" s="12"/>
      <c r="BQ18" s="28"/>
      <c r="BR18" s="30" t="s">
        <v>348</v>
      </c>
    </row>
    <row r="19" spans="1:70" s="1" customFormat="1" ht="15" customHeight="1">
      <c r="A19" s="12">
        <v>15</v>
      </c>
      <c r="B19" s="13" t="s">
        <v>290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3" t="s">
        <v>121</v>
      </c>
      <c r="H19" s="13" t="s">
        <v>122</v>
      </c>
      <c r="I19" s="13">
        <v>18650</v>
      </c>
      <c r="J19" s="13" t="s">
        <v>313</v>
      </c>
      <c r="K19" s="13">
        <v>18650</v>
      </c>
      <c r="L19" s="13" t="s">
        <v>314</v>
      </c>
      <c r="M19" s="13" t="s">
        <v>315</v>
      </c>
      <c r="N19" s="13">
        <v>419123</v>
      </c>
      <c r="O19" s="13" t="s">
        <v>213</v>
      </c>
      <c r="P19" s="13">
        <v>707097</v>
      </c>
      <c r="Q19" s="13" t="s">
        <v>316</v>
      </c>
      <c r="R19" s="13" t="s">
        <v>295</v>
      </c>
      <c r="S19" s="13" t="s">
        <v>404</v>
      </c>
      <c r="T19" s="13" t="s">
        <v>404</v>
      </c>
      <c r="U19" s="13" t="s">
        <v>296</v>
      </c>
      <c r="V19" s="13" t="s">
        <v>297</v>
      </c>
      <c r="W19" s="13">
        <v>0</v>
      </c>
      <c r="X19" s="13" t="s">
        <v>317</v>
      </c>
      <c r="Y19" s="13">
        <v>359675191</v>
      </c>
      <c r="Z19" s="13" t="s">
        <v>405</v>
      </c>
      <c r="AA19" s="13" t="s">
        <v>406</v>
      </c>
      <c r="AB19" s="15">
        <v>70000</v>
      </c>
      <c r="AC19" s="13" t="s">
        <v>318</v>
      </c>
      <c r="AD19" s="13">
        <v>24</v>
      </c>
      <c r="AE19" s="13" t="s">
        <v>407</v>
      </c>
      <c r="AF19" s="13" t="s">
        <v>358</v>
      </c>
      <c r="AG19" s="13" t="s">
        <v>359</v>
      </c>
      <c r="AH19" s="13" t="s">
        <v>303</v>
      </c>
      <c r="AI19" s="13" t="s">
        <v>408</v>
      </c>
      <c r="AJ19" s="15">
        <v>3730</v>
      </c>
      <c r="AK19" s="15">
        <v>3730</v>
      </c>
      <c r="AL19" s="13" t="s">
        <v>409</v>
      </c>
      <c r="AM19" s="15">
        <v>7111.83</v>
      </c>
      <c r="AN19" s="15">
        <v>4078.17</v>
      </c>
      <c r="AO19" s="15">
        <v>11190</v>
      </c>
      <c r="AP19" s="15">
        <v>62888.17</v>
      </c>
      <c r="AQ19" s="15">
        <v>15171.83</v>
      </c>
      <c r="AR19" s="15">
        <v>78060</v>
      </c>
      <c r="AS19" s="15">
        <v>0</v>
      </c>
      <c r="AT19" s="15">
        <v>0</v>
      </c>
      <c r="AU19" s="15">
        <v>0</v>
      </c>
      <c r="AV19" s="13">
        <v>3</v>
      </c>
      <c r="AW19" s="13" t="s">
        <v>306</v>
      </c>
      <c r="AX19" s="13" t="s">
        <v>398</v>
      </c>
      <c r="AY19" s="13" t="s">
        <v>306</v>
      </c>
      <c r="AZ19" s="13" t="s">
        <v>306</v>
      </c>
      <c r="BA19" s="13" t="s">
        <v>306</v>
      </c>
      <c r="BB19" s="13" t="s">
        <v>308</v>
      </c>
      <c r="BC19" s="13" t="s">
        <v>306</v>
      </c>
      <c r="BD19" s="13" t="s">
        <v>306</v>
      </c>
      <c r="BE19" s="15">
        <v>0</v>
      </c>
      <c r="BF19" s="13" t="s">
        <v>404</v>
      </c>
      <c r="BG19" s="13" t="s">
        <v>410</v>
      </c>
      <c r="BH19" s="23" t="s">
        <v>311</v>
      </c>
      <c r="BI19" s="14" t="s">
        <v>10</v>
      </c>
      <c r="BJ19" s="24">
        <v>46029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30" t="s">
        <v>338</v>
      </c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2026-01-30T12:06:03Z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