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Uploaded in DAPS\FN25-26-03122 uploaded\"/>
    </mc:Choice>
  </mc:AlternateContent>
  <xr:revisionPtr revIDLastSave="0" documentId="13_ncr:1_{141A81DF-F112-4A0E-B2C8-CD66B33AFF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<sst xmlns="http://schemas.openxmlformats.org/spreadsheetml/2006/main" count="475" uniqueCount="328">
  <si>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</si>
  <si>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</si>
  <si>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</si>
  <si>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</si>
  <si>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</si>
  <si>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</si>
  <si>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</si>
  <si>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</si>
  <si>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</si>
  <si>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</si>
  <si>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</si>
  <si>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</si>
  <si>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</si>
  <si>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</si>
  <si>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</si>
  <si>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</si>
  <si>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</si>
  <si>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</si>
  <si>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</si>
  <si>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</si>
  <si>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</si>
  <si>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</si>
  <si>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</si>
  <si>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</si>
  <si>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</si>
  <si>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</si>
  <si>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</si>
  <si>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</si>
  <si>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</si>
  <si>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</si>
  <si>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</si>
  <si>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</si>
  <si>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</si>
  <si>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</si>
  <si>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</si>
  <si>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</si>
  <si>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</si>
  <si>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</si>
  <si>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</si>
  <si>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</si>
  <si>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</si>
  <si>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</si>
  <si>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</si>
  <si>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</si>
  <si>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</si>
  <si>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</si>
  <si>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</si>
  <si>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</si>
  <si>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</si>
  <si>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</si>
  <si>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</si>
  <si>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</si>
  <si>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</si>
  <si>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</si>
  <si>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</si>
  <si>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</si>
  <si>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</si>
  <si>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</si>
  <si>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</si>
  <si>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</si>
  <si>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</si>
  <si>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</si>
  <si>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</si>
  <si>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</si>
  <si>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</si>
  <si>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</si>
  <si>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</si>
  <si>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</si>
  <si>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</si>
  <si>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</si>
  <si>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</si>
  <si>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</si>
  <si>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</si>
  <si>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</si>
  <si>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</si>
  <si>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</si>
  <si>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</si>
  <si>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</si>
  <si>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</si>
  <si>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</si>
  <si>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</si>
  <si>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</si>
  <si>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</si>
  <si>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</si>
  <si>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</si>
  <si>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</si>
  <si>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</si>
  <si>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</si>
  <si>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</si>
  <si>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</si>
  <si>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</si>
  <si>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</si>
  <si>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</si>
  <si>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</si>
  <si>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</si>
  <si>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</si>
  <si>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</si>
  <si>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</si>
  <si>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</si>
  <si>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</si>
  <si>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</si>
  <si>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</si>
  <si>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</si>
  <si>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</si>
  <si>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</si>
  <si>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</si>
  <si>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</si>
  <si>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</si>
  <si>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</si>
  <si>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</si>
  <si>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</si>
  <si>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</si>
  <si>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</si>
  <si>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</si>
  <si>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</si>
  <si>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</si>
  <si>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</si>
  <si>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</si>
  <si>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</si>
  <si>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</si>
  <si>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</si>
  <si>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</si>
  <si>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</si>
  <si>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</si>
  <si>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</si>
  <si>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</si>
  <si>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</si>
  <si>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</si>
  <si>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</si>
  <si>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</si>
  <si>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</si>
  <si>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</si>
  <si>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</si>
  <si>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</si>
  <si>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</si>
  <si>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</si>
  <si>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</si>
  <si>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</si>
  <si>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</si>
  <si>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</si>
  <si>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</si>
  <si>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</si>
  <si>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</si>
  <si>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</si>
  <si>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</si>
  <si>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</si>
  <si>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</si>
  <si>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</si>
  <si>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</si>
  <si>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</si>
  <si>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</si>
  <si>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</si>
  <si>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</si>
  <si>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</si>
  <si>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</si>
  <si>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</si>
  <si>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</si>
  <si>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</si>
  <si>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</si>
  <si>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</si>
  <si>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</si>
  <si>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</si>
  <si>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</si>
  <si>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</si>
  <si>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</si>
  <si>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</si>
  <si>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</si>
  <si>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</si>
  <si>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</si>
  <si>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</si>
  <si>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</si>
  <si>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</si>
  <si>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</si>
  <si>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</si>
  <si>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</si>
  <si>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</si>
  <si>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</si>
  <si>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</si>
  <si>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</si>
  <si>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</si>
  <si>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</si>
  <si>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</si>
  <si>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</si>
  <si>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</si>
  <si>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</si>
  <si>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</si>
  <si>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</si>
  <si>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</si>
  <si>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</si>
  <si>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</si>
  <si>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</si>
  <si>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</si>
  <si>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</si>
  <si>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</si>
  <si>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</si>
  <si>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</si>
  <si>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</si>
  <si>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</si>
  <si>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</si>
  <si>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</si>
  <si>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</si>
  <si>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</si>
  <si>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</si>
  <si>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</si>
  <si>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</si>
  <si>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</si>
  <si>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</si>
  <si>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</si>
  <si>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</si>
  <si>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</si>
  <si>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</si>
  <si>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</si>
  <si>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</si>
  <si>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</si>
  <si>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</si>
  <si>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</si>
  <si>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</si>
  <si>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</si>
  <si>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</si>
  <si>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</si>
  <si>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</si>
  <si>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</si>
  <si>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</si>
  <si>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</si>
  <si>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</si>
  <si>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</si>
  <si>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</si>
  <si>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</si>
  <si>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</si>
  <si>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</si>
  <si>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</si>
  <si>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</si>
  <si>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</si>
  <si>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</si>
  <si>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</si>
  <si>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</si>
  <si>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</si>
  <si>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</si>
  <si>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</si>
  <si>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</si>
  <si>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</si>
  <si>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</si>
  <si>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</si>
  <si>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</si>
  <si>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</si>
  <si>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</si>
  <si>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</si>
  <si>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</si>
  <si>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</si>
  <si>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</si>
  <si>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</si>
  <si>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</si>
  <si>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OR3109</t>
  </si>
  <si>
    <t>Chandikhol-2</t>
  </si>
  <si>
    <t>Bheda</t>
  </si>
  <si>
    <t>SF0072124</t>
  </si>
  <si>
    <t>Sakti Prasad Jena</t>
  </si>
  <si>
    <t>Bheda C1</t>
  </si>
  <si>
    <t>Bheda C1 Silun1</t>
  </si>
  <si>
    <t>Chetana</t>
  </si>
  <si>
    <t>SID951375462284</t>
  </si>
  <si>
    <t>GENERAL</t>
  </si>
  <si>
    <t>HINDU</t>
  </si>
  <si>
    <t>AUTOMOBILE SHOP</t>
  </si>
  <si>
    <t>NIRUPAMA PRUSTI</t>
  </si>
  <si>
    <t>24-Jun-2023</t>
  </si>
  <si>
    <t>09</t>
  </si>
  <si>
    <t>3</t>
  </si>
  <si>
    <t>2.45 Yrs</t>
  </si>
  <si>
    <t>27 Oct 2020</t>
  </si>
  <si>
    <t>&gt; 2 to 4 Years</t>
  </si>
  <si>
    <t>09-Aug-2023</t>
  </si>
  <si>
    <t>18-Aug-2025</t>
  </si>
  <si>
    <t>Open</t>
  </si>
  <si>
    <t/>
  </si>
  <si>
    <t>30-Jun-2025</t>
  </si>
  <si>
    <t>9668844501</t>
  </si>
  <si>
    <t>Sidharth Sankar Sahoo/SF0074779</t>
  </si>
  <si>
    <t>As per loan card borrower paid her EMI Rs 3360/- on dt 09-11-24 and 09-01-25 to lo Lakesh kumar Senapati/SF0088334 but staff has not remitted at office.</t>
  </si>
  <si>
    <t>SSF2792442</t>
  </si>
  <si>
    <t>BHARATI MALIK</t>
  </si>
  <si>
    <t>SSF2792489</t>
  </si>
  <si>
    <t>NANDINI MALICK</t>
  </si>
  <si>
    <t>SSF2792415</t>
  </si>
  <si>
    <t>BC</t>
  </si>
  <si>
    <t>Agriculture &amp; Farming</t>
  </si>
  <si>
    <t>SHRADHANJALI MALLICK</t>
  </si>
  <si>
    <t>24-Sep-2022</t>
  </si>
  <si>
    <t>1</t>
  </si>
  <si>
    <t>3.19 Yrs</t>
  </si>
  <si>
    <t>24 Sep 2022</t>
  </si>
  <si>
    <t>09-Nov-2022</t>
  </si>
  <si>
    <t>09-Aug-2024</t>
  </si>
  <si>
    <t>30-Sep-2025</t>
  </si>
  <si>
    <t>09-Sep-2024</t>
  </si>
  <si>
    <t>04-Aug-2024</t>
  </si>
  <si>
    <t>GL-2</t>
  </si>
  <si>
    <t>12-Sep-2025</t>
  </si>
  <si>
    <t>31-Mar-2025</t>
  </si>
  <si>
    <t>7789073182</t>
  </si>
  <si>
    <t>7735697074</t>
  </si>
  <si>
    <t>8144329587</t>
  </si>
  <si>
    <t>Unable to verified due to both borrower and loan card not available.</t>
  </si>
  <si>
    <t>FN25-26-03122</t>
  </si>
  <si>
    <t>Lakesh kumar Senapati</t>
  </si>
  <si>
    <t>SF0088334</t>
  </si>
  <si>
    <t>LO</t>
  </si>
  <si>
    <t>As per loan card borrower paid her EMI Rs 3360/- on dt 09-11-24 to lo Lakesh kumar Senapati/SF0088334 but staff has not remitted at office.</t>
  </si>
  <si>
    <t>As per loan card borrower paid her EMI Rs 3360/- on dt 09-01-25 to lo Lakesh kumar Senapati/SF0088334 but staff has not remitted at office.</t>
  </si>
  <si>
    <t>Business</t>
  </si>
  <si>
    <t>Sangram Pani/SF0028817</t>
  </si>
  <si>
    <t>Sibabrata Sahoo/SF0073509</t>
  </si>
  <si>
    <t>Gobind Prasad Mohanty/SF0009889</t>
  </si>
  <si>
    <t>Sanjaya Kumar Sahoo/SF0070624</t>
  </si>
  <si>
    <t>Terminated</t>
  </si>
  <si>
    <t>Completed-Report Submitted</t>
  </si>
  <si>
    <t>After case load verification I observed total fraud amount Rs-6720/- And branch team unable to show more borrower.</t>
  </si>
  <si>
    <t>Dual Staff</t>
  </si>
  <si>
    <t>R</t>
  </si>
  <si>
    <t>Hemanta Kumar Behera</t>
  </si>
  <si>
    <t>SF0094133</t>
  </si>
  <si>
    <t>BM</t>
  </si>
  <si>
    <t>Available &amp; Updated</t>
  </si>
  <si>
    <t>L</t>
  </si>
  <si>
    <t>Butu Das</t>
  </si>
  <si>
    <t>SF0052296</t>
  </si>
  <si>
    <t>CA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</si>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</sst>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OR3109</v>
      </c>
      <c r="D5" s="63" t="str">
        <f>IF('Physical Cash at Safe'!D28="Yes", 'Physical Cash at Safe'!A4,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45993</v>
      </c>
      <c r="H5" s="107" t="s">
        <v>309</v>
      </c>
      <c r="I5" s="61">
        <v>45994</v>
      </c>
      <c r="J5" s="74" t="str">
        <f>IF('Physical Cash at Safe'!D28="Yes",'Physical Cash at Safe'!E28,IF('Borrower Wise Details'!D5&lt;&gt;"",'Borrower Wise Details'!D5,""))</f>
        <v>FN25-26-03122</v>
      </c>
      <c r="K5" s="81">
        <v>1</v>
      </c>
      <c r="L5" s="82">
        <v>3360</v>
      </c>
      <c r="M5" s="82"/>
      <c r="N5" s="131" t="s">
        <v>310</v>
      </c>
      <c r="O5" s="132" t="s">
        <v>311</v>
      </c>
      <c r="P5" s="132" t="s">
        <v>312</v>
      </c>
      <c r="Q5" s="132" t="s">
        <v>313</v>
      </c>
      <c r="R5" s="75" t="str">
        <f>IF('Physical Cash at Safe'!$D$28="Yes", 'Physical Cash at Safe'!$A$28, IF('Borrower Wise Details'!F5&lt;&gt;"", 'Borrower Wise Details'!F5, ""))</f>
        <v>Lakesh kumar Senapati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SF0088334</v>
      </c>
      <c r="U5" s="77" t="s">
        <v>314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315</v>
      </c>
      <c r="Z5" s="61">
        <v>45994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46003</v>
      </c>
      <c r="AH5" s="70" t="s">
        <v>316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Lakesh kumar Senapati</v>
      </c>
      <c r="E5" s="68" t="str">
        <f>IF(OR('Fraud Investigation Report'!T5="", 'Fraud Investigation Report'!T5=0), "", 'Fraud Investigation Report'!T5)</f>
        <v>SF0088334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327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45993</v>
      </c>
      <c r="C6" s="18">
        <v>45992</v>
      </c>
      <c r="D6" s="18">
        <v>45993</v>
      </c>
      <c r="E6" s="19">
        <v>0.27083333333333331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</v>
      </c>
      <c r="C11" s="23">
        <f>B11*A11</f>
        <v>36000</v>
      </c>
      <c r="D11" s="25">
        <v>59</v>
      </c>
      <c r="E11" s="23">
        <f t="shared" ref="E11:E17" si="0">D11*A11</f>
        <v>29500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17</v>
      </c>
      <c r="E12" s="23">
        <f t="shared" si="0"/>
        <v>3400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26</v>
      </c>
      <c r="E13" s="23">
        <f t="shared" si="0"/>
        <v>2600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19</v>
      </c>
      <c r="E18" s="28">
        <f>D18</f>
        <v>19</v>
      </c>
    </row>
    <row r="19" spans="1:5" ht="14.4" x14ac:dyDescent="0.3">
      <c r="A19" s="29"/>
      <c r="B19" s="30" t="s">
        <v>76</v>
      </c>
      <c r="C19" s="31">
        <f>SUM(C10:C18)</f>
        <v>36539</v>
      </c>
      <c r="D19" s="30" t="s">
        <v>76</v>
      </c>
      <c r="E19" s="31">
        <f>SUM(E10:E18)</f>
        <v>36539</v>
      </c>
    </row>
    <row r="20" spans="1:5" ht="30" customHeight="1" x14ac:dyDescent="0.3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049999999999997" customHeight="1" x14ac:dyDescent="0.3">
      <c r="A30" s="127"/>
      <c r="B30" s="127"/>
      <c r="C30" s="128"/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219</v>
      </c>
      <c r="B32" s="38" t="s">
        <v>317</v>
      </c>
      <c r="C32" s="37" t="s">
        <v>82</v>
      </c>
      <c r="D32" s="142" t="s">
        <v>322</v>
      </c>
      <c r="E32" s="143"/>
    </row>
    <row r="33" spans="1:5" ht="18" customHeight="1" x14ac:dyDescent="0.3">
      <c r="A33" s="37" t="s">
        <v>83</v>
      </c>
      <c r="B33" s="106" t="s">
        <v>318</v>
      </c>
      <c r="C33" s="39" t="s">
        <v>84</v>
      </c>
      <c r="D33" s="136" t="s">
        <v>323</v>
      </c>
      <c r="E33" s="137"/>
    </row>
    <row r="34" spans="1:5" ht="27.6" x14ac:dyDescent="0.3">
      <c r="A34" s="39" t="s">
        <v>220</v>
      </c>
      <c r="B34" s="133" t="s">
        <v>319</v>
      </c>
      <c r="C34" s="39" t="s">
        <v>221</v>
      </c>
      <c r="D34" s="138" t="s">
        <v>324</v>
      </c>
      <c r="E34" s="139"/>
    </row>
    <row r="35" spans="1:5" ht="27.6" x14ac:dyDescent="0.3">
      <c r="A35" s="39" t="s">
        <v>222</v>
      </c>
      <c r="B35" s="38" t="s">
        <v>320</v>
      </c>
      <c r="C35" s="39" t="s">
        <v>224</v>
      </c>
      <c r="D35" s="138" t="s">
        <v>325</v>
      </c>
      <c r="E35" s="139"/>
    </row>
    <row r="36" spans="1:5" ht="25.5" customHeight="1" x14ac:dyDescent="0.3">
      <c r="A36" s="39" t="s">
        <v>223</v>
      </c>
      <c r="B36" s="38" t="s">
        <v>321</v>
      </c>
      <c r="C36" s="39" t="s">
        <v>225</v>
      </c>
      <c r="D36" s="140" t="s">
        <v>326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L6" sqref="L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129" t="s">
        <v>303</v>
      </c>
      <c r="E5" s="65">
        <v>45994</v>
      </c>
      <c r="F5" s="134" t="s">
        <v>304</v>
      </c>
      <c r="G5" s="130" t="s">
        <v>305</v>
      </c>
      <c r="H5" s="49" t="s">
        <v>306</v>
      </c>
      <c r="I5" s="120" t="s">
        <v>257</v>
      </c>
      <c r="J5" s="120" t="s">
        <v>260</v>
      </c>
      <c r="K5" s="120" t="s">
        <v>264</v>
      </c>
      <c r="L5" s="11">
        <v>351932988</v>
      </c>
      <c r="M5" s="65" t="s">
        <v>265</v>
      </c>
      <c r="N5" s="124">
        <v>63000</v>
      </c>
      <c r="O5" s="124">
        <v>3360</v>
      </c>
      <c r="P5" s="121" t="s">
        <v>139</v>
      </c>
      <c r="Q5" s="80">
        <v>45605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307</v>
      </c>
    </row>
    <row r="6" spans="1:23" ht="25.05" customHeight="1" x14ac:dyDescent="0.3">
      <c r="A6" s="64">
        <v>2</v>
      </c>
      <c r="B6" s="60" t="str">
        <f>IF(J6&lt;&gt;"", $B$5, "")</f>
        <v>OR3109</v>
      </c>
      <c r="C6" s="119" t="str">
        <f>IF(J6&lt;&gt;"", $C$5, "")</f>
        <v>Chandikhol-2</v>
      </c>
      <c r="D6" s="41" t="str">
        <f>IF(J6&lt;&gt;"", $D$5, "")</f>
        <v>FN25-26-03122</v>
      </c>
      <c r="E6" s="65">
        <v>45994</v>
      </c>
      <c r="F6" s="38" t="str">
        <f t="shared" ref="F6:F70" si="1">IF(J6&lt;&gt;"", $F$5, "")</f>
        <v>Lakesh kumar Senapati</v>
      </c>
      <c r="G6" s="49" t="str">
        <f t="shared" ref="G6:G70" si="2">IF(J6&lt;&gt;"", $G$5, "")</f>
        <v>SF0088334</v>
      </c>
      <c r="H6" s="49" t="str">
        <f t="shared" ref="H6:H70" si="3">IF(J6&lt;&gt;"", $H$5, "")</f>
        <v>LO</v>
      </c>
      <c r="I6" s="120" t="s">
        <v>257</v>
      </c>
      <c r="J6" s="120" t="s">
        <v>260</v>
      </c>
      <c r="K6" s="120" t="s">
        <v>264</v>
      </c>
      <c r="L6" s="11">
        <v>351932988</v>
      </c>
      <c r="M6" s="65" t="s">
        <v>265</v>
      </c>
      <c r="N6" s="124">
        <v>63000</v>
      </c>
      <c r="O6" s="124">
        <v>3360</v>
      </c>
      <c r="P6" s="121" t="s">
        <v>139</v>
      </c>
      <c r="Q6" s="80">
        <v>45666</v>
      </c>
      <c r="R6" s="124">
        <v>3360</v>
      </c>
      <c r="S6" s="124">
        <v>0</v>
      </c>
      <c r="T6" s="124">
        <v>0</v>
      </c>
      <c r="U6" s="125">
        <f t="shared" ref="U6:U69" si="4">IF(AND(ISBLANK(R6),ISBLANK(S6),ISBLANK(T6)),"",R6-(S6+T6))</f>
        <v>3360</v>
      </c>
      <c r="V6" s="117" t="s">
        <v>201</v>
      </c>
      <c r="W6" s="122" t="s">
        <v>308</v>
      </c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AV5" activePane="bottomRight" state="frozen"/>
      <selection pane="topRight" activeCell="Q1" sqref="Q1"/>
      <selection pane="bottomLeft" activeCell="A5" sqref="A5"/>
      <selection pane="bottomRight" activeCell="B1" sqref="B1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53548</v>
      </c>
      <c r="J5" s="38" t="s">
        <v>254</v>
      </c>
      <c r="K5" s="84">
        <v>53548</v>
      </c>
      <c r="L5" s="84" t="s">
        <v>255</v>
      </c>
      <c r="M5" s="38" t="s">
        <v>256</v>
      </c>
      <c r="N5" s="84">
        <v>320496</v>
      </c>
      <c r="O5" s="84" t="s">
        <v>257</v>
      </c>
      <c r="P5" s="84">
        <v>444142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351932988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53304.69</v>
      </c>
      <c r="AN5" s="112">
        <v>18595.310000000001</v>
      </c>
      <c r="AO5" s="112">
        <v>71900</v>
      </c>
      <c r="AP5" s="112">
        <v>9695.31</v>
      </c>
      <c r="AQ5" s="112">
        <v>255.69</v>
      </c>
      <c r="AR5" s="112">
        <v>9951</v>
      </c>
      <c r="AS5" s="112">
        <v>9695.31</v>
      </c>
      <c r="AT5" s="112">
        <v>255.69</v>
      </c>
      <c r="AU5" s="112">
        <v>9951</v>
      </c>
      <c r="AV5" s="84">
        <v>28</v>
      </c>
      <c r="AW5" s="84"/>
      <c r="AX5" s="84"/>
      <c r="AY5" s="108"/>
      <c r="AZ5" s="84"/>
      <c r="BA5" s="84"/>
      <c r="BB5" s="84" t="s">
        <v>273</v>
      </c>
      <c r="BC5" s="84" t="s">
        <v>274</v>
      </c>
      <c r="BD5" s="108" t="s">
        <v>275</v>
      </c>
      <c r="BE5" s="84">
        <v>63000</v>
      </c>
      <c r="BF5" s="38" t="s">
        <v>260</v>
      </c>
      <c r="BG5" s="84" t="s">
        <v>276</v>
      </c>
      <c r="BH5" s="114" t="s">
        <v>277</v>
      </c>
      <c r="BI5" s="38" t="s">
        <v>110</v>
      </c>
      <c r="BJ5" s="85">
        <v>45994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6720</v>
      </c>
      <c r="BQ5" s="117" t="s">
        <v>201</v>
      </c>
      <c r="BR5" s="118" t="s">
        <v>278</v>
      </c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53548</v>
      </c>
      <c r="J6" s="38" t="s">
        <v>254</v>
      </c>
      <c r="K6" s="84">
        <v>53548</v>
      </c>
      <c r="L6" s="84" t="s">
        <v>255</v>
      </c>
      <c r="M6" s="38" t="s">
        <v>256</v>
      </c>
      <c r="N6" s="84">
        <v>320496</v>
      </c>
      <c r="O6" s="84" t="s">
        <v>257</v>
      </c>
      <c r="P6" s="84">
        <v>444142</v>
      </c>
      <c r="Q6" s="38" t="s">
        <v>258</v>
      </c>
      <c r="R6" s="38" t="s">
        <v>259</v>
      </c>
      <c r="S6" s="84" t="s">
        <v>279</v>
      </c>
      <c r="T6" s="84" t="s">
        <v>279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348933228</v>
      </c>
      <c r="Z6" s="38" t="s">
        <v>280</v>
      </c>
      <c r="AA6" s="108" t="s">
        <v>287</v>
      </c>
      <c r="AB6" s="84">
        <v>31514</v>
      </c>
      <c r="AC6" s="108" t="s">
        <v>266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270</v>
      </c>
      <c r="AI6" s="108" t="s">
        <v>291</v>
      </c>
      <c r="AJ6" s="84">
        <v>1363</v>
      </c>
      <c r="AK6" s="84">
        <v>1700</v>
      </c>
      <c r="AL6" s="108" t="s">
        <v>292</v>
      </c>
      <c r="AM6" s="84">
        <v>28214.15</v>
      </c>
      <c r="AN6" s="112">
        <v>8848.85</v>
      </c>
      <c r="AO6" s="112">
        <v>37063</v>
      </c>
      <c r="AP6" s="112">
        <v>3299.85</v>
      </c>
      <c r="AQ6" s="112">
        <v>100.15</v>
      </c>
      <c r="AR6" s="112">
        <v>3400</v>
      </c>
      <c r="AS6" s="112">
        <v>3299.85</v>
      </c>
      <c r="AT6" s="112">
        <v>100.15</v>
      </c>
      <c r="AU6" s="112">
        <v>3400</v>
      </c>
      <c r="AV6" s="84">
        <v>37</v>
      </c>
      <c r="AW6" s="84"/>
      <c r="AX6" s="84"/>
      <c r="AY6" s="108"/>
      <c r="AZ6" s="84"/>
      <c r="BA6" s="84"/>
      <c r="BB6" s="84" t="s">
        <v>273</v>
      </c>
      <c r="BC6" s="84" t="s">
        <v>274</v>
      </c>
      <c r="BD6" s="108" t="s">
        <v>293</v>
      </c>
      <c r="BE6" s="84">
        <v>31514</v>
      </c>
      <c r="BF6" s="38" t="s">
        <v>279</v>
      </c>
      <c r="BG6" s="84" t="s">
        <v>299</v>
      </c>
      <c r="BH6" s="114" t="s">
        <v>277</v>
      </c>
      <c r="BI6" s="38" t="s">
        <v>110</v>
      </c>
      <c r="BJ6" s="85">
        <v>45994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302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53548</v>
      </c>
      <c r="J7" s="38" t="s">
        <v>254</v>
      </c>
      <c r="K7" s="84">
        <v>53548</v>
      </c>
      <c r="L7" s="84" t="s">
        <v>255</v>
      </c>
      <c r="M7" s="38" t="s">
        <v>256</v>
      </c>
      <c r="N7" s="84">
        <v>320496</v>
      </c>
      <c r="O7" s="84" t="s">
        <v>257</v>
      </c>
      <c r="P7" s="84">
        <v>444142</v>
      </c>
      <c r="Q7" s="38" t="s">
        <v>258</v>
      </c>
      <c r="R7" s="38" t="s">
        <v>259</v>
      </c>
      <c r="S7" s="84" t="s">
        <v>281</v>
      </c>
      <c r="T7" s="84" t="s">
        <v>281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348933366</v>
      </c>
      <c r="Z7" s="38" t="s">
        <v>282</v>
      </c>
      <c r="AA7" s="108" t="s">
        <v>287</v>
      </c>
      <c r="AB7" s="84">
        <v>31514</v>
      </c>
      <c r="AC7" s="108" t="s">
        <v>266</v>
      </c>
      <c r="AD7" s="84">
        <v>24</v>
      </c>
      <c r="AE7" s="84" t="s">
        <v>288</v>
      </c>
      <c r="AF7" s="84" t="s">
        <v>289</v>
      </c>
      <c r="AG7" s="108" t="s">
        <v>290</v>
      </c>
      <c r="AH7" s="84" t="s">
        <v>270</v>
      </c>
      <c r="AI7" s="108" t="s">
        <v>291</v>
      </c>
      <c r="AJ7" s="84">
        <v>1363</v>
      </c>
      <c r="AK7" s="84">
        <v>1700</v>
      </c>
      <c r="AL7" s="108" t="s">
        <v>294</v>
      </c>
      <c r="AM7" s="84">
        <v>29846.89</v>
      </c>
      <c r="AN7" s="112">
        <v>8916.11</v>
      </c>
      <c r="AO7" s="112">
        <v>38763</v>
      </c>
      <c r="AP7" s="112">
        <v>1667.11</v>
      </c>
      <c r="AQ7" s="112">
        <v>32.89</v>
      </c>
      <c r="AR7" s="112">
        <v>1700</v>
      </c>
      <c r="AS7" s="112">
        <v>1667.11</v>
      </c>
      <c r="AT7" s="112">
        <v>32.89</v>
      </c>
      <c r="AU7" s="112">
        <v>1700</v>
      </c>
      <c r="AV7" s="84">
        <v>37</v>
      </c>
      <c r="AW7" s="84"/>
      <c r="AX7" s="84"/>
      <c r="AY7" s="108"/>
      <c r="AZ7" s="84"/>
      <c r="BA7" s="84"/>
      <c r="BB7" s="84" t="s">
        <v>273</v>
      </c>
      <c r="BC7" s="84" t="s">
        <v>274</v>
      </c>
      <c r="BD7" s="108" t="s">
        <v>293</v>
      </c>
      <c r="BE7" s="84">
        <v>31514</v>
      </c>
      <c r="BF7" s="38" t="s">
        <v>281</v>
      </c>
      <c r="BG7" s="84" t="s">
        <v>300</v>
      </c>
      <c r="BH7" s="114" t="s">
        <v>277</v>
      </c>
      <c r="BI7" s="38" t="s">
        <v>110</v>
      </c>
      <c r="BJ7" s="85">
        <v>45994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302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53548</v>
      </c>
      <c r="J8" s="38" t="s">
        <v>254</v>
      </c>
      <c r="K8" s="84">
        <v>53548</v>
      </c>
      <c r="L8" s="84" t="s">
        <v>255</v>
      </c>
      <c r="M8" s="38" t="s">
        <v>256</v>
      </c>
      <c r="N8" s="84">
        <v>320496</v>
      </c>
      <c r="O8" s="84" t="s">
        <v>257</v>
      </c>
      <c r="P8" s="84">
        <v>444142</v>
      </c>
      <c r="Q8" s="38" t="s">
        <v>258</v>
      </c>
      <c r="R8" s="38" t="s">
        <v>259</v>
      </c>
      <c r="S8" s="84" t="s">
        <v>283</v>
      </c>
      <c r="T8" s="84" t="s">
        <v>283</v>
      </c>
      <c r="U8" s="84" t="s">
        <v>284</v>
      </c>
      <c r="V8" s="84" t="s">
        <v>262</v>
      </c>
      <c r="W8" s="84">
        <v>0</v>
      </c>
      <c r="X8" s="38" t="s">
        <v>285</v>
      </c>
      <c r="Y8" s="84">
        <v>357964188</v>
      </c>
      <c r="Z8" s="38" t="s">
        <v>286</v>
      </c>
      <c r="AA8" s="108" t="s">
        <v>295</v>
      </c>
      <c r="AB8" s="84">
        <v>60000</v>
      </c>
      <c r="AC8" s="108" t="s">
        <v>266</v>
      </c>
      <c r="AD8" s="84">
        <v>24</v>
      </c>
      <c r="AE8" s="84" t="s">
        <v>296</v>
      </c>
      <c r="AF8" s="84" t="s">
        <v>289</v>
      </c>
      <c r="AG8" s="108" t="s">
        <v>290</v>
      </c>
      <c r="AH8" s="84" t="s">
        <v>270</v>
      </c>
      <c r="AI8" s="108" t="s">
        <v>294</v>
      </c>
      <c r="AJ8" s="84">
        <v>3200</v>
      </c>
      <c r="AK8" s="84">
        <v>3200</v>
      </c>
      <c r="AL8" s="108" t="s">
        <v>297</v>
      </c>
      <c r="AM8" s="84">
        <v>5728.11</v>
      </c>
      <c r="AN8" s="112">
        <v>3871.89</v>
      </c>
      <c r="AO8" s="112">
        <v>9600</v>
      </c>
      <c r="AP8" s="112">
        <v>54271.89</v>
      </c>
      <c r="AQ8" s="112">
        <v>13339.11</v>
      </c>
      <c r="AR8" s="112">
        <v>67611</v>
      </c>
      <c r="AS8" s="112">
        <v>27902.59</v>
      </c>
      <c r="AT8" s="112">
        <v>10497.41</v>
      </c>
      <c r="AU8" s="112">
        <v>38400</v>
      </c>
      <c r="AV8" s="84">
        <v>15</v>
      </c>
      <c r="AW8" s="84"/>
      <c r="AX8" s="84"/>
      <c r="AY8" s="108"/>
      <c r="AZ8" s="84"/>
      <c r="BA8" s="84"/>
      <c r="BB8" s="84" t="s">
        <v>273</v>
      </c>
      <c r="BC8" s="84" t="s">
        <v>274</v>
      </c>
      <c r="BD8" s="108" t="s">
        <v>298</v>
      </c>
      <c r="BE8" s="84">
        <v>60000</v>
      </c>
      <c r="BF8" s="38" t="s">
        <v>283</v>
      </c>
      <c r="BG8" s="84" t="s">
        <v>301</v>
      </c>
      <c r="BH8" s="114" t="s">
        <v>277</v>
      </c>
      <c r="BI8" s="38" t="s">
        <v>110</v>
      </c>
      <c r="BJ8" s="85">
        <v>45994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302</v>
      </c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2025-12-12T11:12:07Z</dcterms:modified>
</cp:coreProperties>
</file>