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iswanath Roy (FN25-26-03142)\"/>
    </mc:Choice>
  </mc:AlternateContent>
  <xr:revisionPtr revIDLastSave="0" documentId="13_ncr:1_{10F5EB1E-505E-4A24-911A-2E6A341598F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<sst xmlns="http://schemas.openxmlformats.org/spreadsheetml/2006/main" count="384" uniqueCount="295">
  <si>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</si>
  <si>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</si>
  <si>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</si>
  <si>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</si>
  <si>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</si>
  <si>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</si>
  <si>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</si>
  <si>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</si>
  <si>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</si>
  <si>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</si>
  <si>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</si>
  <si>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</si>
  <si>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</si>
  <si>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</si>
  <si>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</si>
  <si>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</si>
  <si>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</si>
  <si>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</si>
  <si>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</si>
  <si>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</si>
  <si>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</si>
  <si>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</si>
  <si>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</si>
  <si>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</si>
  <si>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</si>
  <si>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</si>
  <si>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</si>
  <si>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</si>
  <si>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</si>
  <si>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</si>
  <si>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</si>
  <si>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</si>
  <si>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</si>
  <si>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</si>
  <si>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</si>
  <si>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</si>
  <si>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</si>
  <si>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</si>
  <si>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</si>
  <si>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</si>
  <si>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</si>
  <si>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</si>
  <si>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</si>
  <si>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</si>
  <si>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</si>
  <si>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</si>
  <si>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</si>
  <si>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</si>
  <si>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</si>
  <si>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</si>
  <si>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</si>
  <si>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</si>
  <si>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</si>
  <si>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</si>
  <si>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</si>
  <si>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</si>
  <si>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</si>
  <si>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</si>
  <si>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</si>
  <si>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</si>
  <si>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</si>
  <si>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</si>
  <si>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</si>
  <si>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</si>
  <si>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</si>
  <si>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</si>
  <si>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</si>
  <si>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</si>
  <si>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</si>
  <si>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</si>
  <si>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</si>
  <si>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</si>
  <si>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</si>
  <si>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</si>
  <si>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</si>
  <si>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</si>
  <si>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</si>
  <si>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</si>
  <si>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</si>
  <si>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</si>
  <si>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</si>
  <si>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</si>
  <si>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</si>
  <si>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</si>
  <si>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</si>
  <si>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</si>
  <si>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</si>
  <si>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</si>
  <si>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</si>
  <si>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</si>
  <si>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</si>
  <si>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</si>
  <si>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</si>
  <si>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</si>
  <si>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</si>
  <si>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</si>
  <si>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</si>
  <si>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</si>
  <si>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</si>
  <si>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</si>
  <si>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</si>
  <si>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</si>
  <si>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</si>
  <si>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</si>
  <si>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</si>
  <si>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</si>
  <si>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</si>
  <si>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</si>
  <si>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</si>
  <si>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</si>
  <si>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</si>
  <si>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</si>
  <si>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</si>
  <si>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</si>
  <si>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</si>
  <si>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</si>
  <si>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</si>
  <si>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</si>
  <si>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</si>
  <si>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</si>
  <si>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</si>
  <si>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</si>
  <si>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</si>
  <si>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</si>
  <si>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</si>
  <si>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</si>
  <si>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</si>
  <si>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</si>
  <si>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</si>
  <si>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</si>
  <si>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</si>
  <si>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</si>
  <si>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</si>
  <si>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</si>
  <si>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</si>
  <si>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</si>
  <si>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</si>
  <si>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</si>
  <si>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</si>
  <si>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</si>
  <si>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</si>
  <si>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</si>
  <si>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</si>
  <si>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</si>
  <si>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</si>
  <si>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</si>
  <si>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</si>
  <si>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</si>
  <si>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</si>
  <si>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</si>
  <si>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</si>
  <si>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</si>
  <si>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</si>
  <si>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</si>
  <si>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</si>
  <si>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</si>
  <si>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</si>
  <si>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</si>
  <si>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</si>
  <si>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</si>
  <si>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</si>
  <si>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</si>
  <si>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</si>
  <si>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</si>
  <si>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</si>
  <si>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</si>
  <si>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</si>
  <si>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</si>
  <si>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</si>
  <si>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</si>
  <si>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</si>
  <si>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</si>
  <si>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</si>
  <si>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</si>
  <si>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</si>
  <si>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</si>
  <si>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</si>
  <si>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</si>
  <si>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</si>
  <si>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</si>
  <si>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</si>
  <si>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</si>
  <si>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</si>
  <si>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</si>
  <si>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</si>
  <si>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</si>
  <si>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</si>
  <si>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</si>
  <si>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</si>
  <si>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</si>
  <si>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</si>
  <si>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</si>
  <si>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</si>
  <si>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</si>
  <si>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</si>
  <si>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</si>
  <si>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</si>
  <si>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</si>
  <si>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</si>
  <si>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</si>
  <si>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</si>
  <si>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</si>
  <si>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</si>
  <si>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</si>
  <si>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</si>
  <si>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</si>
  <si>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</si>
  <si>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</si>
  <si>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</si>
  <si>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</si>
  <si>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</si>
  <si>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</si>
  <si>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</si>
  <si>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</si>
  <si>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</si>
  <si>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</si>
  <si>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</si>
  <si>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</si>
  <si>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</si>
  <si>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</si>
  <si>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</si>
  <si>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</si>
  <si>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</si>
  <si>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</si>
  <si>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</si>
  <si>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</si>
  <si>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</si>
  <si>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</si>
  <si>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</si>
  <si>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</si>
  <si>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</si>
  <si>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</si>
  <si>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</si>
  <si>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</si>
  <si>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</si>
  <si>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</si>
  <si>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</si>
  <si>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</si>
  <si>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</si>
  <si>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</si>
  <si>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</si>
  <si>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</si>
  <si>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</si>
  <si>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</si>
  <si>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</si>
  <si>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</si>
  <si>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</si>
  <si>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</si>
  <si>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</si>
  <si>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</si>
  <si>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Chandipur</t>
  </si>
  <si>
    <t>Kamakhyaguri</t>
  </si>
  <si>
    <t>WB3722</t>
  </si>
  <si>
    <t>Bagdogra</t>
  </si>
  <si>
    <t>Matigara</t>
  </si>
  <si>
    <t>SF0101012</t>
  </si>
  <si>
    <t>Pankaj Roy</t>
  </si>
  <si>
    <t>Matigara C32</t>
  </si>
  <si>
    <t>Matigara C32 Anjali Di1</t>
  </si>
  <si>
    <t>Chetana Weekly</t>
  </si>
  <si>
    <t>SSF6160489</t>
  </si>
  <si>
    <t>GENERAL</t>
  </si>
  <si>
    <t>HINDU</t>
  </si>
  <si>
    <t>Agriculture &amp; Farming</t>
  </si>
  <si>
    <t>URMILA DEBI SHARMA</t>
  </si>
  <si>
    <t>20-May-2024</t>
  </si>
  <si>
    <t>GL-1</t>
  </si>
  <si>
    <t>1.49 Yrs</t>
  </si>
  <si>
    <t>20 May 2024</t>
  </si>
  <si>
    <t>&lt;= 2 Years</t>
  </si>
  <si>
    <t>30-May-2024</t>
  </si>
  <si>
    <t>16-Oct-2025</t>
  </si>
  <si>
    <t>SMA 0</t>
  </si>
  <si>
    <t>Open</t>
  </si>
  <si>
    <t>9749434538</t>
  </si>
  <si>
    <t>Hirok Mandal/SF0097569</t>
  </si>
  <si>
    <t>As per loan card and borrower written statement is that LO Biswanath Roy/SF0080738 had collected as Pre-closure from borrower on dated-04-Sep-24 Rs.18003 but LO did not closed the loan also posted the EWI basic on dated-04-Sep-25 Rs.560, 11-Sep-25 Rs.560, 17-Sep-25 Rs. 560/-, 25-Sep-Rs.1120, 09-Oct-25 Rs.560 and 16-Oct-25 Rs.560</t>
  </si>
  <si>
    <t>Unnati weekly</t>
  </si>
  <si>
    <t>07-Dec-2024</t>
  </si>
  <si>
    <t>IL-1</t>
  </si>
  <si>
    <t>19-Dec-2024</t>
  </si>
  <si>
    <t>As per loan card and borrower written statement is that LO Biswanath Roy/SF0080738 had collected as Pre-closure from borrower on dated-04-Sep-24 Rs.9583 but LO did not closed the loan also posted the EWI basic on dated-04-Sep-25 Rs.770, 11-Sep-25 Rs.770, 17-Sep-25 Rs.770, 25-Sep-Rs.1540, 09-Oct-25 Rs.770 and 16-Oct-25 Rs.770</t>
  </si>
  <si>
    <t>FN25-26-03142</t>
  </si>
  <si>
    <t>Biswanath Roy</t>
  </si>
  <si>
    <t>SF0080738</t>
  </si>
  <si>
    <t>Loan Officer</t>
  </si>
  <si>
    <t>IA</t>
  </si>
  <si>
    <t>Subrata  Sarkar/SF0079958</t>
  </si>
  <si>
    <t>Amit Kumar Paul/SF0085388</t>
  </si>
  <si>
    <t>Dipankar Ghosh/SF0072681</t>
  </si>
  <si>
    <t>Rohan Mukherjee/SF0074701</t>
  </si>
  <si>
    <t>Completed-Report Submitted</t>
  </si>
  <si>
    <t>No Action Taken</t>
  </si>
  <si>
    <t>Terminated</t>
  </si>
  <si>
    <t>During the verification identified that loan officer Biswanath Roy/SF0080738 had collected Pre-closure amount of Rs. 27586/- from borrower r URMILA DEBI SHARMA on dated-04-Sep-24.
 Rs. 18,003/- against loan number 356840114 and Rs. 9,583/- against loan number 359036036 from borrower URMILA DEBI SHARMA (She has two loan). But loan officer did not close the loan, and he ran the EWI on regular basis.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</si>
</sst>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WB3722</v>
      </c>
      <c r="D5" s="63" t="str">
        <f>IF('Physical Cash at Safe'!D28="Yes", 'Physical Cash at Safe'!B4, 'Borrower Wise Details'!C5)</f>
        <v>Bagdogra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45980</v>
      </c>
      <c r="H5" s="107" t="s">
        <v>286</v>
      </c>
      <c r="I5" s="61">
        <v>45995</v>
      </c>
      <c r="J5" s="74" t="str">
        <f>IF('Physical Cash at Safe'!D28="Yes",'Physical Cash at Safe'!E28,IF('Borrower Wise Details'!D5&lt;&gt;"",'Borrower Wise Details'!D5,""))</f>
        <v>FN25-26-03142</v>
      </c>
      <c r="K5" s="81">
        <v>1</v>
      </c>
      <c r="L5" s="82">
        <v>27586</v>
      </c>
      <c r="M5" s="82">
        <v>0</v>
      </c>
      <c r="N5" s="82" t="s">
        <v>287</v>
      </c>
      <c r="O5" s="82" t="s">
        <v>288</v>
      </c>
      <c r="P5" s="82" t="s">
        <v>289</v>
      </c>
      <c r="Q5" s="82" t="s">
        <v>290</v>
      </c>
      <c r="R5" s="75" t="str">
        <f>IF('Physical Cash at Safe'!$D$28="Yes", 'Physical Cash at Safe'!$A$28, IF('Borrower Wise Details'!F5&lt;&gt;"", 'Borrower Wise Details'!F5, ""))</f>
        <v>Biswanath Roy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SF0080738</v>
      </c>
      <c r="U5" s="77" t="s">
        <v>293</v>
      </c>
      <c r="V5" s="61">
        <v>45971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291</v>
      </c>
      <c r="Z5" s="61">
        <v>45995</v>
      </c>
      <c r="AA5" s="61">
        <v>45996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27586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9310</v>
      </c>
      <c r="AE5" s="126">
        <f>IF(AND(AC5="", AD5=""), "", IF(AD5="", AC5, AC5 - IF(ISNUMBER(AD5), AD5, 0)))</f>
        <v>18276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45997</v>
      </c>
      <c r="AH5" s="70" t="s">
        <v>294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WB3722</v>
      </c>
      <c r="C5" s="50" t="str">
        <f>IF('Fraud Investigation Report'!D5="", "", 'Fraud Investigation Report'!D5)</f>
        <v>Bagdogra</v>
      </c>
      <c r="D5" s="68" t="str">
        <f>IF(OR('Fraud Investigation Report'!R5="", 'Fraud Investigation Report'!R5=0), "", 'Fraud Investigation Report'!R5)</f>
        <v>Biswanath Roy</v>
      </c>
      <c r="E5" s="68" t="str">
        <f>IF(OR('Fraud Investigation Report'!T5="", 'Fraud Investigation Report'!T5=0), "", 'Fraud Investigation Report'!T5)</f>
        <v>SF0080738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27586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27586</v>
      </c>
      <c r="O5" s="69">
        <f>IF('Fraud Investigation Report'!AD5="", "", 'Fraud Investigation Report'!AD5)</f>
        <v>9310</v>
      </c>
      <c r="P5" s="126">
        <f>IF(AND(N5="", O5=""), "", IF(O5="", N5, N5 - IF(ISNUMBER(O5), O5, 0)))</f>
        <v>18276</v>
      </c>
      <c r="Q5" s="49"/>
      <c r="R5" s="84" t="s">
        <v>292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4" sqref="G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WB3722</v>
      </c>
      <c r="C5" s="119" t="str">
        <f>IF('Loan Outstanding Report'!$H$5="", "", 'Loan Outstanding Report'!$H$5)</f>
        <v>Bagdogra</v>
      </c>
      <c r="D5" s="41" t="s">
        <v>282</v>
      </c>
      <c r="E5" s="65">
        <v>45995</v>
      </c>
      <c r="F5" s="38" t="s">
        <v>283</v>
      </c>
      <c r="G5" s="49" t="s">
        <v>284</v>
      </c>
      <c r="H5" s="49" t="s">
        <v>285</v>
      </c>
      <c r="I5" s="120" t="s">
        <v>257</v>
      </c>
      <c r="J5" s="120" t="s">
        <v>260</v>
      </c>
      <c r="K5" s="120" t="s">
        <v>264</v>
      </c>
      <c r="L5" s="11">
        <v>356840114</v>
      </c>
      <c r="M5" s="65" t="s">
        <v>265</v>
      </c>
      <c r="N5" s="124">
        <v>45000</v>
      </c>
      <c r="O5" s="124">
        <v>560</v>
      </c>
      <c r="P5" s="121" t="s">
        <v>140</v>
      </c>
      <c r="Q5" s="80">
        <v>45904</v>
      </c>
      <c r="R5" s="124">
        <v>18003</v>
      </c>
      <c r="S5" s="124">
        <v>3920</v>
      </c>
      <c r="T5" s="124">
        <v>0</v>
      </c>
      <c r="U5" s="125">
        <f t="shared" ref="U5" si="0">IF(AND(ISBLANK(R5),ISBLANK(S5),ISBLANK(T5)),"",R5-(S5+T5))</f>
        <v>14083</v>
      </c>
      <c r="V5" s="117" t="s">
        <v>202</v>
      </c>
      <c r="W5" s="122" t="s">
        <v>276</v>
      </c>
    </row>
    <row r="6" spans="1:23" ht="25" customHeight="1" x14ac:dyDescent="0.3">
      <c r="A6" s="64">
        <v>2</v>
      </c>
      <c r="B6" s="60" t="str">
        <f>IF(J6&lt;&gt;"", $B$5, "")</f>
        <v>WB3722</v>
      </c>
      <c r="C6" s="119" t="str">
        <f>IF(J6&lt;&gt;"", $C$5, "")</f>
        <v>Bagdogra</v>
      </c>
      <c r="D6" s="41" t="s">
        <v>282</v>
      </c>
      <c r="E6" s="65">
        <v>45995</v>
      </c>
      <c r="F6" s="38" t="s">
        <v>283</v>
      </c>
      <c r="G6" s="49" t="s">
        <v>284</v>
      </c>
      <c r="H6" s="49" t="s">
        <v>285</v>
      </c>
      <c r="I6" s="120" t="s">
        <v>257</v>
      </c>
      <c r="J6" s="120" t="s">
        <v>260</v>
      </c>
      <c r="K6" s="120" t="s">
        <v>264</v>
      </c>
      <c r="L6" s="11">
        <v>359036036</v>
      </c>
      <c r="M6" s="65" t="s">
        <v>278</v>
      </c>
      <c r="N6" s="124">
        <v>34000</v>
      </c>
      <c r="O6" s="124">
        <v>770</v>
      </c>
      <c r="P6" s="121" t="s">
        <v>140</v>
      </c>
      <c r="Q6" s="80">
        <v>45904</v>
      </c>
      <c r="R6" s="124">
        <v>9583</v>
      </c>
      <c r="S6" s="124">
        <v>5390</v>
      </c>
      <c r="T6" s="124">
        <v>0</v>
      </c>
      <c r="U6" s="125">
        <f t="shared" ref="U6:U69" si="1">IF(AND(ISBLANK(R6),ISBLANK(S6),ISBLANK(T6)),"",R6-(S6+T6))</f>
        <v>4193</v>
      </c>
      <c r="V6" s="117" t="s">
        <v>202</v>
      </c>
      <c r="W6" s="122" t="s">
        <v>281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R6" sqref="BR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211009</v>
      </c>
      <c r="J5" s="38" t="s">
        <v>254</v>
      </c>
      <c r="K5" s="84">
        <v>211009</v>
      </c>
      <c r="L5" s="84" t="s">
        <v>255</v>
      </c>
      <c r="M5" s="38" t="s">
        <v>256</v>
      </c>
      <c r="N5" s="84">
        <v>520681</v>
      </c>
      <c r="O5" s="84" t="s">
        <v>257</v>
      </c>
      <c r="P5" s="84">
        <v>864175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356840114</v>
      </c>
      <c r="Z5" s="38" t="s">
        <v>264</v>
      </c>
      <c r="AA5" s="108" t="s">
        <v>265</v>
      </c>
      <c r="AB5" s="84">
        <v>45000</v>
      </c>
      <c r="AC5" s="108"/>
      <c r="AD5" s="84">
        <v>102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560</v>
      </c>
      <c r="AK5" s="84">
        <v>560</v>
      </c>
      <c r="AL5" s="108" t="s">
        <v>271</v>
      </c>
      <c r="AM5" s="84">
        <v>29873.42</v>
      </c>
      <c r="AN5" s="112">
        <v>11006.58</v>
      </c>
      <c r="AO5" s="112">
        <v>40880</v>
      </c>
      <c r="AP5" s="112">
        <v>15126.58</v>
      </c>
      <c r="AQ5" s="112">
        <v>1112.42</v>
      </c>
      <c r="AR5" s="112">
        <v>16239</v>
      </c>
      <c r="AS5" s="112">
        <v>1963.97</v>
      </c>
      <c r="AT5" s="112">
        <v>276.02999999999997</v>
      </c>
      <c r="AU5" s="112">
        <v>2240</v>
      </c>
      <c r="AV5" s="84">
        <v>77</v>
      </c>
      <c r="AW5" s="84"/>
      <c r="AX5" s="84" t="s">
        <v>272</v>
      </c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45995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18003</v>
      </c>
      <c r="BQ5" s="117" t="s">
        <v>209</v>
      </c>
      <c r="BR5" s="118" t="s">
        <v>276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211009</v>
      </c>
      <c r="J6" s="38" t="s">
        <v>254</v>
      </c>
      <c r="K6" s="84">
        <v>211009</v>
      </c>
      <c r="L6" s="84" t="s">
        <v>255</v>
      </c>
      <c r="M6" s="38" t="s">
        <v>256</v>
      </c>
      <c r="N6" s="84">
        <v>520681</v>
      </c>
      <c r="O6" s="84" t="s">
        <v>257</v>
      </c>
      <c r="P6" s="84">
        <v>864175</v>
      </c>
      <c r="Q6" s="38" t="s">
        <v>258</v>
      </c>
      <c r="R6" s="38" t="s">
        <v>277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359036036</v>
      </c>
      <c r="Z6" s="38" t="s">
        <v>264</v>
      </c>
      <c r="AA6" s="108" t="s">
        <v>278</v>
      </c>
      <c r="AB6" s="84">
        <v>34000</v>
      </c>
      <c r="AC6" s="108"/>
      <c r="AD6" s="84">
        <v>50</v>
      </c>
      <c r="AE6" s="84" t="s">
        <v>279</v>
      </c>
      <c r="AF6" s="84" t="s">
        <v>267</v>
      </c>
      <c r="AG6" s="108" t="s">
        <v>268</v>
      </c>
      <c r="AH6" s="84" t="s">
        <v>269</v>
      </c>
      <c r="AI6" s="108" t="s">
        <v>280</v>
      </c>
      <c r="AJ6" s="84">
        <v>770</v>
      </c>
      <c r="AK6" s="84">
        <v>770</v>
      </c>
      <c r="AL6" s="108" t="s">
        <v>271</v>
      </c>
      <c r="AM6" s="84">
        <v>29561.46</v>
      </c>
      <c r="AN6" s="112">
        <v>4318.54</v>
      </c>
      <c r="AO6" s="112">
        <v>33880</v>
      </c>
      <c r="AP6" s="112">
        <v>4438.54</v>
      </c>
      <c r="AQ6" s="112">
        <v>73.459999999999994</v>
      </c>
      <c r="AR6" s="112">
        <v>4512</v>
      </c>
      <c r="AS6" s="112">
        <v>3017.13</v>
      </c>
      <c r="AT6" s="112">
        <v>62.87</v>
      </c>
      <c r="AU6" s="112">
        <v>3080</v>
      </c>
      <c r="AV6" s="84">
        <v>48</v>
      </c>
      <c r="AW6" s="84"/>
      <c r="AX6" s="84" t="s">
        <v>272</v>
      </c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260</v>
      </c>
      <c r="BG6" s="84" t="s">
        <v>274</v>
      </c>
      <c r="BH6" s="114" t="s">
        <v>275</v>
      </c>
      <c r="BI6" s="38" t="s">
        <v>110</v>
      </c>
      <c r="BJ6" s="85">
        <v>45995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9583</v>
      </c>
      <c r="BQ6" s="117" t="s">
        <v>209</v>
      </c>
      <c r="BR6" s="118" t="s">
        <v>281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2025-12-06T10:13:36Z</dcterms:modified>
</cp:coreProperties>
</file>