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3144\"/>
    </mc:Choice>
  </mc:AlternateContent>
  <xr:revisionPtr revIDLastSave="0" documentId="13_ncr:1_{AA91C945-E20C-4642-8A67-8C13E017F8F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<sst xmlns="http://schemas.openxmlformats.org/spreadsheetml/2006/main" count="406" uniqueCount="319">
  <si>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</si>
  <si>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</si>
  <si>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</si>
  <si>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</si>
  <si>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</si>
  <si>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</si>
  <si>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</si>
  <si>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</si>
  <si>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</si>
  <si>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</si>
  <si>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</si>
  <si>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</si>
  <si>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</si>
  <si>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</si>
  <si>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</si>
  <si>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</si>
  <si>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</si>
  <si>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</si>
  <si>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</si>
  <si>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</si>
  <si>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</si>
  <si>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</si>
  <si>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</si>
  <si>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</si>
  <si>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</si>
  <si>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</si>
  <si>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</si>
  <si>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</si>
  <si>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</si>
  <si>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</si>
  <si>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</si>
  <si>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</si>
  <si>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</si>
  <si>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</si>
  <si>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</si>
  <si>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</si>
  <si>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</si>
  <si>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</si>
  <si>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</si>
  <si>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</si>
  <si>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</si>
  <si>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</si>
  <si>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</si>
  <si>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</si>
  <si>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</si>
  <si>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</si>
  <si>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</si>
  <si>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</si>
  <si>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</si>
  <si>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</si>
  <si>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</si>
  <si>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</si>
  <si>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</si>
  <si>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</si>
  <si>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</si>
  <si>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</si>
  <si>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</si>
  <si>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</si>
  <si>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</si>
  <si>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</si>
  <si>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</si>
  <si>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</si>
  <si>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</si>
  <si>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</si>
  <si>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</si>
  <si>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</si>
  <si>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</si>
  <si>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</si>
  <si>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</si>
  <si>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</si>
  <si>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</si>
  <si>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</si>
  <si>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</si>
  <si>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</si>
  <si>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</si>
  <si>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</si>
  <si>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</si>
  <si>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</si>
  <si>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</si>
  <si>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</si>
  <si>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</si>
  <si>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</si>
  <si>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</si>
  <si>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</si>
  <si>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</si>
  <si>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</si>
  <si>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</si>
  <si>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</si>
  <si>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</si>
  <si>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</si>
  <si>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</si>
  <si>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</si>
  <si>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</si>
  <si>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</si>
  <si>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</si>
  <si>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</si>
  <si>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</si>
  <si>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</si>
  <si>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</si>
  <si>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</si>
  <si>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</si>
  <si>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</si>
  <si>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</si>
  <si>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</si>
  <si>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</si>
  <si>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</si>
  <si>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</si>
  <si>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</si>
  <si>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</si>
  <si>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</si>
  <si>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</si>
  <si>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</si>
  <si>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</si>
  <si>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</si>
  <si>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</si>
  <si>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</si>
  <si>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</si>
  <si>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</si>
  <si>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</si>
  <si>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</si>
  <si>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</si>
  <si>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</si>
  <si>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</si>
  <si>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</si>
  <si>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</si>
  <si>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</si>
  <si>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</si>
  <si>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</si>
  <si>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</si>
  <si>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</si>
  <si>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</si>
  <si>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</si>
  <si>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</si>
  <si>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</si>
  <si>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</si>
  <si>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</si>
  <si>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</si>
  <si>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</si>
  <si>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</si>
  <si>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</si>
  <si>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</si>
  <si>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</si>
  <si>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</si>
  <si>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</si>
  <si>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</si>
  <si>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</si>
  <si>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</si>
  <si>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</si>
  <si>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</si>
  <si>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</si>
  <si>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</si>
  <si>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</si>
  <si>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</si>
  <si>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</si>
  <si>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</si>
  <si>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</si>
  <si>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</si>
  <si>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</si>
  <si>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</si>
  <si>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</si>
  <si>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</si>
  <si>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</si>
  <si>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</si>
  <si>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</si>
  <si>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</si>
  <si>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</si>
  <si>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</si>
  <si>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</si>
  <si>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</si>
  <si>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</si>
  <si>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</si>
  <si>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</si>
  <si>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</si>
  <si>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</si>
  <si>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</si>
  <si>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</si>
  <si>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</si>
  <si>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</si>
  <si>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</si>
  <si>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</si>
  <si>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</si>
  <si>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</si>
  <si>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</si>
  <si>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</si>
  <si>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</si>
  <si>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</si>
  <si>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</si>
  <si>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</si>
  <si>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</si>
  <si>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</si>
  <si>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</si>
  <si>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</si>
  <si>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</si>
  <si>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</si>
  <si>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</si>
  <si>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</si>
  <si>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</si>
  <si>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</si>
  <si>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</si>
  <si>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</si>
  <si>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</si>
  <si>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</si>
  <si>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</si>
  <si>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</si>
  <si>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</si>
  <si>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</si>
  <si>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</si>
  <si>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</si>
  <si>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</si>
  <si>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</si>
  <si>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</si>
  <si>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</si>
  <si>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</si>
  <si>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</si>
  <si>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</si>
  <si>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</si>
  <si>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</si>
  <si>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</si>
  <si>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</si>
  <si>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</si>
  <si>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</si>
  <si>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</si>
  <si>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</si>
  <si>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</si>
  <si>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</si>
  <si>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</si>
  <si>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</si>
  <si>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</si>
  <si>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</si>
  <si>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</si>
  <si>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</si>
  <si>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</si>
  <si>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</si>
  <si>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</si>
  <si>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</si>
  <si>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</si>
  <si>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</si>
  <si>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</si>
  <si>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</si>
  <si>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</si>
  <si>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</si>
  <si>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</si>
  <si>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</si>
  <si>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</si>
  <si>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</si>
  <si>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</si>
  <si>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</si>
  <si>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</si>
  <si>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 Action Taken</t>
  </si>
  <si>
    <t>Sanjaya Kumar Sahoo/SF0070624</t>
  </si>
  <si>
    <t>East</t>
  </si>
  <si>
    <t>Odisha</t>
  </si>
  <si>
    <t>Bhadrak</t>
  </si>
  <si>
    <t>Jajpur Town</t>
  </si>
  <si>
    <t>OR2916</t>
  </si>
  <si>
    <t>Chandbali</t>
  </si>
  <si>
    <t>Garadpur</t>
  </si>
  <si>
    <t>SF0090059</t>
  </si>
  <si>
    <t>Debashis Das</t>
  </si>
  <si>
    <t>631489</t>
  </si>
  <si>
    <t>Mangala</t>
  </si>
  <si>
    <t>Chetana</t>
  </si>
  <si>
    <t>SSF6415423</t>
  </si>
  <si>
    <t>OBC</t>
  </si>
  <si>
    <t>HINDU</t>
  </si>
  <si>
    <t>Agriculture &amp; Farming</t>
  </si>
  <si>
    <t>SUSAMA DAS</t>
  </si>
  <si>
    <t>17-Aug-2024</t>
  </si>
  <si>
    <t>06</t>
  </si>
  <si>
    <t>GL-1</t>
  </si>
  <si>
    <t>1.29 Yrs</t>
  </si>
  <si>
    <t>17 Aug 2024</t>
  </si>
  <si>
    <t>&lt;= 2 Years</t>
  </si>
  <si>
    <t>06-Oct-2024</t>
  </si>
  <si>
    <t>28-Nov-2025</t>
  </si>
  <si>
    <t>Open</t>
  </si>
  <si>
    <t>Malaya Pritam Lenka/SF0097052</t>
  </si>
  <si>
    <t>As Borrower say She paid RS 13000/- as advance amount to LO Debashis Das/SF0090059 on dt-06/10/2025 form which he entered RS 2240/- on dt-06/10/25 and 28/11/2025 rest amount not remmited at branch.</t>
  </si>
  <si>
    <t>FN25-26-03144</t>
  </si>
  <si>
    <t>CSS</t>
  </si>
  <si>
    <t>Biranchi Narayan Swain/SF0003954</t>
  </si>
  <si>
    <t>Krushna Chandra Sahoo/SF0083225</t>
  </si>
  <si>
    <t>Alok Kumar Maharana/SF0083414</t>
  </si>
  <si>
    <t>Tihidi</t>
  </si>
  <si>
    <t>Dual Staff</t>
  </si>
  <si>
    <t>R</t>
  </si>
  <si>
    <t>Pranaya Prasad Rout</t>
  </si>
  <si>
    <t>SF0093469</t>
  </si>
  <si>
    <t>Branch Manager</t>
  </si>
  <si>
    <t xml:space="preserve">Available &amp; Updated </t>
  </si>
  <si>
    <t>L</t>
  </si>
  <si>
    <t>Himanshu Maishal</t>
  </si>
  <si>
    <t>SF0069838</t>
  </si>
  <si>
    <t>Branch Quality Manager</t>
  </si>
  <si>
    <t>Demal</t>
  </si>
  <si>
    <t>SF0044553</t>
  </si>
  <si>
    <t>Kabyaranjan Barik</t>
  </si>
  <si>
    <t>641202</t>
  </si>
  <si>
    <t>Jay ma Durga</t>
  </si>
  <si>
    <t>SID951375263217</t>
  </si>
  <si>
    <t>ST</t>
  </si>
  <si>
    <t>LILILATA MALIK</t>
  </si>
  <si>
    <t>21-Mar-2024</t>
  </si>
  <si>
    <t>10</t>
  </si>
  <si>
    <t>4</t>
  </si>
  <si>
    <t>6.19 Yrs</t>
  </si>
  <si>
    <t>15 Mar 2021</t>
  </si>
  <si>
    <t>&gt; 6 to 10 Years</t>
  </si>
  <si>
    <t>10-May-2024</t>
  </si>
  <si>
    <t>11-Nov-2025</t>
  </si>
  <si>
    <t/>
  </si>
  <si>
    <t>8114308031</t>
  </si>
  <si>
    <t>Amarendra Malik/SF0059488</t>
  </si>
  <si>
    <t>As per Loan card borrower paid her EMI amount Rs-3900/- on Dt-10-Feb-2025, Rs-3900/- on Dt-10-Apr-2025, &amp; Rs-3900/- on Dt-10-Sep-2025 to LO Debashis Das but LO Debashis Das has not remitted at office.</t>
  </si>
  <si>
    <t>As per Loan card borrower paid her EMI amount Rs-3900/- on Dt-10/02/2025 to LO Debashis Das but Staff not posted in FIMO.</t>
  </si>
  <si>
    <t>As per Loan card borrower paid her EMI amount Rs-3900/- on Dt-10/04/2025 to LO Debashis Das but Staff not posted in FIMO.</t>
  </si>
  <si>
    <t>As per Loan card borrower paid her EMI amount Rs-3900/- on Dt-10/09/2025 to LO Debashis Das but Staff not posted in FIMO.</t>
  </si>
  <si>
    <t>Ater caseload verification total of Rs 24700/- misappropriation of cash observed and Rs 4480/- FIMO recovery entry done. So net fraud is Rs 20220/-.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</si>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</sst>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.5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97052\Desktop\Chandbali\OD%20Chandbali%20Dec%202025.xlsb" TargetMode="External"/><Relationship Id="rId1" Type="http://schemas.openxmlformats.org/officeDocument/2006/relationships/externalLinkPath" Target="file:///C:\Users\sf0097052\Desktop\Chandbali\OD%20Chandbali%20Dec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  <sheetName val="Critical Observations"/>
      <sheetName val="Summary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Odisha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45986</v>
      </c>
      <c r="H5" s="107" t="s">
        <v>279</v>
      </c>
      <c r="I5" s="61">
        <v>45995</v>
      </c>
      <c r="J5" s="74" t="str">
        <f>IF('Physical Cash at Safe'!D28="Yes",'Physical Cash at Safe'!E28,IF('Borrower Wise Details'!D5&lt;&gt;"",'Borrower Wise Details'!D5,""))</f>
        <v>FN25-26-03144</v>
      </c>
      <c r="K5" s="81">
        <v>1</v>
      </c>
      <c r="L5" s="82">
        <v>13000</v>
      </c>
      <c r="M5" s="82">
        <v>4480</v>
      </c>
      <c r="N5" s="130" t="s">
        <v>280</v>
      </c>
      <c r="O5" s="82" t="s">
        <v>281</v>
      </c>
      <c r="P5" s="82" t="s">
        <v>282</v>
      </c>
      <c r="Q5" s="82" t="s">
        <v>249</v>
      </c>
      <c r="R5" s="75" t="str">
        <f>IF('Physical Cash at Safe'!$D$28="Yes", 'Physical Cash at Safe'!$A$28, IF('Borrower Wise Details'!F5&lt;&gt;"", 'Borrower Wise Details'!F5, ""))</f>
        <v>Debashis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SF0090059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247</v>
      </c>
      <c r="Z5" s="61">
        <v>45986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20220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45693</v>
      </c>
      <c r="AH5" s="70" t="s">
        <v>317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Debashis Das</v>
      </c>
      <c r="E5" s="68" t="str">
        <f>IF(OR('Fraud Investigation Report'!T5="", 'Fraud Investigation Report'!T5=0), "", 'Fraud Investigation Report'!T5)</f>
        <v>SF0090059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24700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20220</v>
      </c>
      <c r="Q5" s="49"/>
      <c r="R5" s="84" t="s">
        <v>248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283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Summary'!$F$4)</f>
        <v>Odisha</v>
      </c>
      <c r="B6" s="18">
        <v>45993</v>
      </c>
      <c r="C6" s="18">
        <v>45992</v>
      </c>
      <c r="D6" s="18">
        <v>45993</v>
      </c>
      <c r="E6" s="19">
        <v>0.27777777777777779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284</v>
      </c>
      <c r="C32" s="37" t="s">
        <v>82</v>
      </c>
      <c r="D32" s="160" t="s">
        <v>289</v>
      </c>
      <c r="E32" s="161"/>
    </row>
    <row r="33" spans="1:5" ht="18" customHeight="1" x14ac:dyDescent="0.3">
      <c r="A33" s="37" t="s">
        <v>83</v>
      </c>
      <c r="B33" s="106" t="s">
        <v>285</v>
      </c>
      <c r="C33" s="39" t="s">
        <v>84</v>
      </c>
      <c r="D33" s="154" t="s">
        <v>290</v>
      </c>
      <c r="E33" s="155"/>
    </row>
    <row r="34" spans="1:5" ht="27.6" x14ac:dyDescent="0.3">
      <c r="A34" s="39" t="s">
        <v>220</v>
      </c>
      <c r="B34" s="38" t="s">
        <v>286</v>
      </c>
      <c r="C34" s="39" t="s">
        <v>221</v>
      </c>
      <c r="D34" s="156" t="s">
        <v>291</v>
      </c>
      <c r="E34" s="157"/>
    </row>
    <row r="35" spans="1:5" ht="27.6" x14ac:dyDescent="0.3">
      <c r="A35" s="39" t="s">
        <v>222</v>
      </c>
      <c r="B35" s="38" t="s">
        <v>287</v>
      </c>
      <c r="C35" s="39" t="s">
        <v>224</v>
      </c>
      <c r="D35" s="156" t="s">
        <v>292</v>
      </c>
      <c r="E35" s="157"/>
    </row>
    <row r="36" spans="1:5" ht="25.5" customHeight="1" x14ac:dyDescent="0.3">
      <c r="A36" s="39" t="s">
        <v>223</v>
      </c>
      <c r="B36" s="38" t="s">
        <v>288</v>
      </c>
      <c r="C36" s="39" t="s">
        <v>225</v>
      </c>
      <c r="D36" s="158" t="s">
        <v>293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0" zoomScaleNormal="80" workbookViewId="0">
      <selection activeCell="U5" sqref="U5:U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278</v>
      </c>
      <c r="E5" s="65">
        <v>45993</v>
      </c>
      <c r="F5" s="134" t="s">
        <v>258</v>
      </c>
      <c r="G5" s="133" t="s">
        <v>257</v>
      </c>
      <c r="H5" s="49" t="s">
        <v>318</v>
      </c>
      <c r="I5" s="120" t="s">
        <v>259</v>
      </c>
      <c r="J5" s="120" t="s">
        <v>262</v>
      </c>
      <c r="K5" s="120" t="s">
        <v>266</v>
      </c>
      <c r="L5" s="11">
        <v>357885393</v>
      </c>
      <c r="M5" s="65" t="s">
        <v>267</v>
      </c>
      <c r="N5" s="124">
        <v>42000</v>
      </c>
      <c r="O5" s="124">
        <v>2240</v>
      </c>
      <c r="P5" s="121" t="s">
        <v>141</v>
      </c>
      <c r="Q5" s="80">
        <v>45936</v>
      </c>
      <c r="R5" s="124">
        <v>13000</v>
      </c>
      <c r="S5" s="124">
        <v>4480</v>
      </c>
      <c r="T5" s="124">
        <v>0</v>
      </c>
      <c r="U5" s="125">
        <f t="shared" ref="U5" si="0">IF(AND(ISBLANK(R5),ISBLANK(S5),ISBLANK(T5)),"",R5-(S5+T5))</f>
        <v>8520</v>
      </c>
      <c r="V5" s="117" t="s">
        <v>201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 t="shared" ref="D6:D70" si="1">IF(J6&lt;&gt;"", $D$5, "")</f>
        <v>FN25-26-03144</v>
      </c>
      <c r="E6" s="65">
        <v>45986</v>
      </c>
      <c r="F6" s="38" t="str">
        <f>IF(J6&lt;&gt;"", $F$5, "")</f>
        <v>Debashis Das</v>
      </c>
      <c r="G6" s="49" t="str">
        <f>IF(J6&lt;&gt;"", $G$5, "")</f>
        <v>SF0090059</v>
      </c>
      <c r="H6" s="49" t="str">
        <f>IF(J6&lt;&gt;"", $H$5, "")</f>
        <v>Loan Officer</v>
      </c>
      <c r="I6" s="120" t="s">
        <v>297</v>
      </c>
      <c r="J6" s="120" t="s">
        <v>299</v>
      </c>
      <c r="K6" s="120" t="s">
        <v>301</v>
      </c>
      <c r="L6" s="11">
        <v>355962880</v>
      </c>
      <c r="M6" s="65" t="s">
        <v>302</v>
      </c>
      <c r="N6" s="124">
        <v>73000</v>
      </c>
      <c r="O6" s="124">
        <v>3900</v>
      </c>
      <c r="P6" s="121" t="s">
        <v>139</v>
      </c>
      <c r="Q6" s="80">
        <v>45698</v>
      </c>
      <c r="R6" s="124">
        <v>3900</v>
      </c>
      <c r="S6" s="124">
        <v>0</v>
      </c>
      <c r="T6" s="124">
        <v>0</v>
      </c>
      <c r="U6" s="125">
        <f t="shared" ref="U6:U69" si="2">IF(AND(ISBLANK(R6),ISBLANK(S6),ISBLANK(T6)),"",R6-(S6+T6))</f>
        <v>3900</v>
      </c>
      <c r="V6" s="117" t="s">
        <v>201</v>
      </c>
      <c r="W6" s="122" t="s">
        <v>314</v>
      </c>
    </row>
    <row r="7" spans="1:23" ht="25.05" customHeight="1" x14ac:dyDescent="0.3">
      <c r="A7" s="64">
        <v>3</v>
      </c>
      <c r="B7" s="60" t="str">
        <f t="shared" ref="B7:B70" si="3">IF(J7&lt;&gt;"", $B$5, "")</f>
        <v>OR2916</v>
      </c>
      <c r="C7" s="119" t="str">
        <f t="shared" ref="C7:C70" si="4">IF(J7&lt;&gt;"", $C$5, "")</f>
        <v>Chandbali</v>
      </c>
      <c r="D7" s="41" t="str">
        <f t="shared" si="1"/>
        <v>FN25-26-03144</v>
      </c>
      <c r="E7" s="65">
        <v>45986</v>
      </c>
      <c r="F7" s="38" t="str">
        <f t="shared" ref="F7:F70" si="5">IF(J7&lt;&gt;"", $F$5, "")</f>
        <v>Debashis Das</v>
      </c>
      <c r="G7" s="49" t="str">
        <f t="shared" ref="G7:G70" si="6">IF(J7&lt;&gt;"", $G$5, "")</f>
        <v>SF0090059</v>
      </c>
      <c r="H7" s="49" t="str">
        <f t="shared" ref="H7:H70" si="7">IF(J7&lt;&gt;"", $H$5, "")</f>
        <v>Loan Officer</v>
      </c>
      <c r="I7" s="120" t="s">
        <v>297</v>
      </c>
      <c r="J7" s="120" t="s">
        <v>299</v>
      </c>
      <c r="K7" s="120" t="s">
        <v>301</v>
      </c>
      <c r="L7" s="11">
        <v>355962880</v>
      </c>
      <c r="M7" s="65" t="s">
        <v>302</v>
      </c>
      <c r="N7" s="124">
        <v>73000</v>
      </c>
      <c r="O7" s="124">
        <v>3900</v>
      </c>
      <c r="P7" s="121" t="s">
        <v>139</v>
      </c>
      <c r="Q7" s="80">
        <v>45757</v>
      </c>
      <c r="R7" s="124">
        <v>3900</v>
      </c>
      <c r="S7" s="124">
        <v>0</v>
      </c>
      <c r="T7" s="124">
        <v>0</v>
      </c>
      <c r="U7" s="125">
        <f t="shared" si="2"/>
        <v>3900</v>
      </c>
      <c r="V7" s="117" t="s">
        <v>201</v>
      </c>
      <c r="W7" s="122" t="s">
        <v>315</v>
      </c>
    </row>
    <row r="8" spans="1:23" ht="25.05" customHeight="1" x14ac:dyDescent="0.3">
      <c r="A8" s="64">
        <v>4</v>
      </c>
      <c r="B8" s="60" t="str">
        <f t="shared" si="3"/>
        <v>OR2916</v>
      </c>
      <c r="C8" s="119" t="str">
        <f t="shared" si="4"/>
        <v>Chandbali</v>
      </c>
      <c r="D8" s="41" t="str">
        <f t="shared" si="1"/>
        <v>FN25-26-03144</v>
      </c>
      <c r="E8" s="65">
        <v>45986</v>
      </c>
      <c r="F8" s="38" t="str">
        <f t="shared" si="5"/>
        <v>Debashis Das</v>
      </c>
      <c r="G8" s="49" t="str">
        <f t="shared" si="6"/>
        <v>SF0090059</v>
      </c>
      <c r="H8" s="49" t="str">
        <f t="shared" si="7"/>
        <v>Loan Officer</v>
      </c>
      <c r="I8" s="120" t="s">
        <v>297</v>
      </c>
      <c r="J8" s="120" t="s">
        <v>299</v>
      </c>
      <c r="K8" s="120" t="s">
        <v>301</v>
      </c>
      <c r="L8" s="11">
        <v>355962880</v>
      </c>
      <c r="M8" s="65" t="s">
        <v>302</v>
      </c>
      <c r="N8" s="124">
        <v>73000</v>
      </c>
      <c r="O8" s="124">
        <v>3900</v>
      </c>
      <c r="P8" s="121" t="s">
        <v>139</v>
      </c>
      <c r="Q8" s="80">
        <v>45910</v>
      </c>
      <c r="R8" s="124">
        <v>3900</v>
      </c>
      <c r="S8" s="124">
        <v>0</v>
      </c>
      <c r="T8" s="124">
        <v>0</v>
      </c>
      <c r="U8" s="125">
        <f t="shared" si="2"/>
        <v>3900</v>
      </c>
      <c r="V8" s="117" t="s">
        <v>201</v>
      </c>
      <c r="W8" s="122" t="s">
        <v>316</v>
      </c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1">
        <v>45992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1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2">
        <v>0.58888888888888891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250</v>
      </c>
      <c r="C5" s="38" t="s">
        <v>251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52275</v>
      </c>
      <c r="J5" s="38" t="s">
        <v>256</v>
      </c>
      <c r="K5" s="84">
        <v>52275</v>
      </c>
      <c r="L5" s="84" t="s">
        <v>257</v>
      </c>
      <c r="M5" s="38" t="s">
        <v>258</v>
      </c>
      <c r="N5" s="84">
        <v>88333</v>
      </c>
      <c r="O5" s="84" t="s">
        <v>259</v>
      </c>
      <c r="P5" s="84">
        <v>123805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357885393</v>
      </c>
      <c r="Z5" s="38" t="s">
        <v>266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21181.37</v>
      </c>
      <c r="AN5" s="112">
        <v>10178.629999999999</v>
      </c>
      <c r="AO5" s="112">
        <v>31360</v>
      </c>
      <c r="AP5" s="112">
        <v>20818.63</v>
      </c>
      <c r="AQ5" s="112">
        <v>2535.37</v>
      </c>
      <c r="AR5" s="112">
        <v>23354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275</v>
      </c>
      <c r="BC5" s="84"/>
      <c r="BD5" s="108"/>
      <c r="BE5" s="84">
        <v>0</v>
      </c>
      <c r="BF5" s="38"/>
      <c r="BG5" s="135">
        <v>9777194642</v>
      </c>
      <c r="BH5" s="114" t="s">
        <v>276</v>
      </c>
      <c r="BI5" s="38" t="s">
        <v>110</v>
      </c>
      <c r="BJ5" s="85">
        <v>45993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13000</v>
      </c>
      <c r="BQ5" s="117" t="s">
        <v>201</v>
      </c>
      <c r="BR5" s="118" t="s">
        <v>277</v>
      </c>
    </row>
    <row r="6" spans="1:70" s="113" customFormat="1" ht="15" customHeight="1" x14ac:dyDescent="0.3">
      <c r="A6" s="84">
        <v>2</v>
      </c>
      <c r="B6" s="38" t="s">
        <v>250</v>
      </c>
      <c r="C6" s="38" t="s">
        <v>251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52102</v>
      </c>
      <c r="J6" s="38" t="s">
        <v>294</v>
      </c>
      <c r="K6" s="84">
        <v>52102</v>
      </c>
      <c r="L6" s="84" t="s">
        <v>295</v>
      </c>
      <c r="M6" s="38" t="s">
        <v>296</v>
      </c>
      <c r="N6" s="84">
        <v>85426</v>
      </c>
      <c r="O6" s="84" t="s">
        <v>297</v>
      </c>
      <c r="P6" s="84">
        <v>120237</v>
      </c>
      <c r="Q6" s="38" t="s">
        <v>298</v>
      </c>
      <c r="R6" s="38" t="s">
        <v>261</v>
      </c>
      <c r="S6" s="84" t="s">
        <v>299</v>
      </c>
      <c r="T6" s="84" t="s">
        <v>299</v>
      </c>
      <c r="U6" s="84" t="s">
        <v>300</v>
      </c>
      <c r="V6" s="84" t="s">
        <v>264</v>
      </c>
      <c r="W6" s="84">
        <v>0</v>
      </c>
      <c r="X6" s="38" t="s">
        <v>265</v>
      </c>
      <c r="Y6" s="84">
        <v>355962880</v>
      </c>
      <c r="Z6" s="38" t="s">
        <v>301</v>
      </c>
      <c r="AA6" s="108" t="s">
        <v>302</v>
      </c>
      <c r="AB6" s="84">
        <v>73000</v>
      </c>
      <c r="AC6" s="108" t="s">
        <v>303</v>
      </c>
      <c r="AD6" s="84">
        <v>24</v>
      </c>
      <c r="AE6" s="84" t="s">
        <v>304</v>
      </c>
      <c r="AF6" s="84" t="s">
        <v>305</v>
      </c>
      <c r="AG6" s="108" t="s">
        <v>306</v>
      </c>
      <c r="AH6" s="84" t="s">
        <v>307</v>
      </c>
      <c r="AI6" s="108" t="s">
        <v>308</v>
      </c>
      <c r="AJ6" s="84">
        <v>3900</v>
      </c>
      <c r="AK6" s="84">
        <v>3900</v>
      </c>
      <c r="AL6" s="108" t="s">
        <v>309</v>
      </c>
      <c r="AM6" s="84">
        <v>43248.25</v>
      </c>
      <c r="AN6" s="112">
        <v>19151.75</v>
      </c>
      <c r="AO6" s="112">
        <v>62400</v>
      </c>
      <c r="AP6" s="112">
        <v>29751.75</v>
      </c>
      <c r="AQ6" s="112">
        <v>2972.25</v>
      </c>
      <c r="AR6" s="112">
        <v>32724</v>
      </c>
      <c r="AS6" s="112">
        <v>10033.030000000001</v>
      </c>
      <c r="AT6" s="112">
        <v>1666.97</v>
      </c>
      <c r="AU6" s="112">
        <v>11700</v>
      </c>
      <c r="AV6" s="84">
        <v>19</v>
      </c>
      <c r="AW6" s="84"/>
      <c r="AX6" s="84"/>
      <c r="AY6" s="108"/>
      <c r="AZ6" s="84"/>
      <c r="BA6" s="84"/>
      <c r="BB6" s="84" t="s">
        <v>275</v>
      </c>
      <c r="BC6" s="84" t="s">
        <v>310</v>
      </c>
      <c r="BD6" s="108"/>
      <c r="BE6" s="84">
        <v>0</v>
      </c>
      <c r="BF6" s="38" t="s">
        <v>299</v>
      </c>
      <c r="BG6" s="84" t="s">
        <v>311</v>
      </c>
      <c r="BH6" s="114" t="s">
        <v>312</v>
      </c>
      <c r="BI6" s="38" t="s">
        <v>110</v>
      </c>
      <c r="BJ6" s="85">
        <v>45986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11700</v>
      </c>
      <c r="BQ6" s="117" t="s">
        <v>201</v>
      </c>
      <c r="BR6" s="118" t="s">
        <v>313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2025-12-05T09:53:23Z</dcterms:modified>
</cp:coreProperties>
</file>