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12" documentId="13_ncr:1_{C8D708EF-976D-4FA9-B482-126801AB11FA}" xr6:coauthVersionLast="47" xr6:coauthVersionMax="47" xr10:uidLastSave="{AB471E9E-D76D-473E-B14E-0D2939002CF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<sst xmlns="http://schemas.openxmlformats.org/spreadsheetml/2006/main" count="334" uniqueCount="288">
  <si>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</si>
  <si>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</si>
  <si>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</si>
  <si>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</si>
  <si>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</si>
  <si>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</si>
  <si>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</si>
  <si>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</si>
  <si>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</si>
  <si>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</si>
  <si>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</si>
  <si>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</si>
  <si>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</si>
  <si>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</si>
  <si>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</si>
  <si>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</si>
  <si>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</si>
  <si>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</si>
  <si>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</si>
  <si>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</si>
  <si>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</si>
  <si>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</si>
  <si>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</si>
  <si>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</si>
  <si>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</si>
  <si>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</si>
  <si>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</si>
  <si>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</si>
  <si>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</si>
  <si>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</si>
  <si>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</si>
  <si>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</si>
  <si>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</si>
  <si>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</si>
  <si>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</si>
  <si>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</si>
  <si>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</si>
  <si>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</si>
  <si>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</si>
  <si>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</si>
  <si>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</si>
  <si>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</si>
  <si>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</si>
  <si>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</si>
  <si>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</si>
  <si>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</si>
  <si>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</si>
  <si>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</si>
  <si>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</si>
  <si>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</si>
  <si>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</si>
  <si>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</si>
  <si>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</si>
  <si>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</si>
  <si>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</si>
  <si>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</si>
  <si>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</si>
  <si>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</si>
  <si>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</si>
  <si>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</si>
  <si>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</si>
  <si>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</si>
  <si>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</si>
  <si>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</si>
  <si>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</si>
  <si>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</si>
  <si>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</si>
  <si>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</si>
  <si>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</si>
  <si>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</si>
  <si>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</si>
  <si>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</si>
  <si>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</si>
  <si>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</si>
  <si>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</si>
  <si>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</si>
  <si>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</si>
  <si>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</si>
  <si>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</si>
  <si>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</si>
  <si>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</si>
  <si>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</si>
  <si>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</si>
  <si>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</si>
  <si>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</si>
  <si>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</si>
  <si>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</si>
  <si>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</si>
  <si>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</si>
  <si>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</si>
  <si>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</si>
  <si>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</si>
  <si>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</si>
  <si>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</si>
  <si>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</si>
  <si>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</si>
  <si>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</si>
  <si>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</si>
  <si>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</si>
  <si>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</si>
  <si>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</si>
  <si>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</si>
  <si>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</si>
  <si>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</si>
  <si>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</si>
  <si>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</si>
  <si>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</si>
  <si>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</si>
  <si>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</si>
  <si>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</si>
  <si>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</si>
  <si>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</si>
  <si>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</si>
  <si>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</si>
  <si>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</si>
  <si>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</si>
  <si>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</si>
  <si>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</si>
  <si>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</si>
  <si>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</si>
  <si>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</si>
  <si>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</si>
  <si>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</si>
  <si>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</si>
  <si>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</si>
  <si>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</si>
  <si>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</si>
  <si>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</si>
  <si>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</si>
  <si>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</si>
  <si>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</si>
  <si>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</si>
  <si>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</si>
  <si>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</si>
  <si>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</si>
  <si>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</si>
  <si>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</si>
  <si>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</si>
  <si>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</si>
  <si>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</si>
  <si>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</si>
  <si>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</si>
  <si>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</si>
  <si>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</si>
  <si>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</si>
  <si>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</si>
  <si>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</si>
  <si>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</si>
  <si>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</si>
  <si>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</si>
  <si>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</si>
  <si>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</si>
  <si>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</si>
  <si>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</si>
  <si>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</si>
  <si>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</si>
  <si>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</si>
  <si>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</si>
  <si>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</si>
  <si>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</si>
  <si>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</si>
  <si>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</si>
  <si>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</si>
  <si>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</si>
  <si>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</si>
  <si>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</si>
  <si>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</si>
  <si>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</si>
  <si>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</si>
  <si>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</si>
  <si>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</si>
  <si>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</si>
  <si>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</si>
  <si>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</si>
  <si>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</si>
  <si>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</si>
  <si>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</si>
  <si>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</si>
  <si>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</si>
  <si>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</si>
  <si>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</si>
  <si>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</si>
  <si>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</si>
  <si>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</si>
  <si>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</si>
  <si>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</si>
  <si>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</si>
  <si>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</si>
  <si>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</si>
  <si>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</si>
  <si>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</si>
  <si>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</si>
  <si>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</si>
  <si>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</si>
  <si>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</si>
  <si>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</si>
  <si>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</si>
  <si>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</si>
  <si>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</si>
  <si>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</si>
  <si>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</si>
  <si>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</si>
  <si>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</si>
  <si>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</si>
  <si>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</si>
  <si>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</si>
  <si>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</si>
  <si>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</si>
  <si>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</si>
  <si>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</si>
  <si>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</si>
  <si>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</si>
  <si>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</si>
  <si>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</si>
  <si>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</si>
  <si>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</si>
  <si>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</si>
  <si>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</si>
  <si>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</si>
  <si>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</si>
  <si>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</si>
  <si>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</si>
  <si>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</si>
  <si>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</si>
  <si>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</si>
  <si>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</si>
  <si>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</si>
  <si>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</si>
  <si>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</si>
  <si>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</si>
  <si>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</si>
  <si>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</si>
  <si>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</si>
  <si>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</si>
  <si>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</si>
  <si>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</si>
  <si>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</si>
  <si>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</si>
  <si>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</si>
  <si>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</si>
  <si>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</si>
  <si>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</si>
  <si>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</si>
  <si>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</si>
  <si>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</si>
  <si>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</si>
  <si>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</si>
  <si>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</si>
  <si>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</si>
  <si>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Haryana</t>
  </si>
  <si>
    <t>Karnal</t>
  </si>
  <si>
    <t>Haridwar</t>
  </si>
  <si>
    <t>vikasnagar</t>
  </si>
  <si>
    <t>UK3488</t>
  </si>
  <si>
    <t>Roorkee</t>
  </si>
  <si>
    <t>JALALPUR</t>
  </si>
  <si>
    <t>SF0092380</t>
  </si>
  <si>
    <t>Anuj Kumar</t>
  </si>
  <si>
    <t>JALALPUR C1</t>
  </si>
  <si>
    <t>JALALPUR C1 Sabra1</t>
  </si>
  <si>
    <t>Chetana Weekly</t>
  </si>
  <si>
    <t>SSF6218118</t>
  </si>
  <si>
    <t>BC</t>
  </si>
  <si>
    <t>MUSLIM</t>
  </si>
  <si>
    <t>Agriculture &amp; Farming</t>
  </si>
  <si>
    <t>GULISTA</t>
  </si>
  <si>
    <t>08-Jun-2024</t>
  </si>
  <si>
    <t>GL-1</t>
  </si>
  <si>
    <t>0 Yrs</t>
  </si>
  <si>
    <t>08 Jun 2024</t>
  </si>
  <si>
    <t>&lt;= 2 Years</t>
  </si>
  <si>
    <t>19-Jun-2024</t>
  </si>
  <si>
    <t>30-Jul-2025</t>
  </si>
  <si>
    <t>Open</t>
  </si>
  <si>
    <t>6395831001</t>
  </si>
  <si>
    <t>Rohit/SF0079092</t>
  </si>
  <si>
    <t>CSS</t>
  </si>
  <si>
    <t>Rahul Kumar/SF0077212</t>
  </si>
  <si>
    <t>Vipin Yadav/SF0071928</t>
  </si>
  <si>
    <t>FN25-26-03147</t>
  </si>
  <si>
    <t>Credit Assistant</t>
  </si>
  <si>
    <t>Completed-Report Submitted</t>
  </si>
  <si>
    <t>FIR Not Filled</t>
  </si>
  <si>
    <t>As per borrower preclose amount 10480/- givent to Credit Assistant Anuj Kumar/SF0092380  on date 12 Jul 2025 , But only 4 EWI were posted in FIMO dated 16 Jul 2025, Rs 560/- 23 Jul 2025, Rs 560/- 30 Jul 2025, Rs 1120/-which becomes ₹ 2240. Rest ₹ 8240 is still pending to be recovered.
(Loan card is available &amp; Digital Payment Snap.)</t>
  </si>
  <si>
    <t>Karmveer Singh/SF0072751</t>
  </si>
  <si>
    <t>Rahul Kumar/SF0073428</t>
  </si>
  <si>
    <t>Terminated</t>
  </si>
  <si>
    <t>Dear Team,
The conclusion of this investigation is that Credit Assistant Anuj Kumar/SF0092380 collected Preclosed amount but did not update that amount in FIMO and he was Absconding datd 31-Jul-25.
Misappropriation amount details are as below -
Gross fraud amount - ₹ 10480.00
Recovered amount - ₹ 2240.00
Net fraud amount - ₹ 8240.00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</si>
</sst>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B5" sqref="AB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UK3488</v>
      </c>
      <c r="D5" s="63" t="str">
        <f>IF('Physical Cash at Safe'!D28="Yes", 'Physical Cash at Safe'!B4, 'Borrower Wise Details'!C5)</f>
        <v>Roorkee</v>
      </c>
      <c r="E5" s="63" t="str">
        <f>IF(D5="", "", IF(ISBLANK('Loan Outstanding Report'!C5), IF('Physical Cash at Safe'!D28="Yes", 'Physical Cash at Safe'!A6, ""), 'Loan Outstanding Report'!C5))</f>
        <v>Haryana</v>
      </c>
      <c r="F5" s="63" t="str">
        <f>IF(D5="", "", IF(ISBLANK('Loan Outstanding Report'!D5), IF('Physical Cash at Safe'!D28="Yes", 'Physical Cash at Safe'!E4, ""), 'Loan Outstanding Report'!D5))</f>
        <v>Karnal</v>
      </c>
      <c r="G5" s="61">
        <v>45993</v>
      </c>
      <c r="H5" s="107" t="s">
        <v>276</v>
      </c>
      <c r="I5" s="61">
        <v>45996</v>
      </c>
      <c r="J5" s="74" t="str">
        <f>IF('Physical Cash at Safe'!D28="Yes",'Physical Cash at Safe'!E28,IF('Borrower Wise Details'!D5&lt;&gt;"",'Borrower Wise Details'!D5,""))</f>
        <v>FN25-26-03147</v>
      </c>
      <c r="K5" s="81">
        <v>1</v>
      </c>
      <c r="L5" s="82">
        <v>10480</v>
      </c>
      <c r="M5" s="82">
        <v>0</v>
      </c>
      <c r="N5" s="82" t="s">
        <v>285</v>
      </c>
      <c r="O5" s="82" t="s">
        <v>277</v>
      </c>
      <c r="P5" s="82" t="s">
        <v>284</v>
      </c>
      <c r="Q5" s="82" t="s">
        <v>278</v>
      </c>
      <c r="R5" s="75" t="str">
        <f>IF('Physical Cash at Safe'!$D$28="Yes", 'Physical Cash at Safe'!$A$28, IF('Borrower Wise Details'!F5&lt;&gt;"", 'Borrower Wise Details'!F5, ""))</f>
        <v>Anuj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SF0092380</v>
      </c>
      <c r="U5" s="77" t="s">
        <v>286</v>
      </c>
      <c r="V5" s="61">
        <v>45871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281</v>
      </c>
      <c r="Z5" s="61">
        <v>45996</v>
      </c>
      <c r="AA5" s="61">
        <v>45996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10480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E5" s="126">
        <f>IF(AND(AC5="", AD5=""), "", IF(AD5="", AC5, AC5 - IF(ISNUMBER(AD5), AD5, 0)))</f>
        <v>8240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45997</v>
      </c>
      <c r="AH5" s="70" t="s">
        <v>287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O5" sqref="O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UK3488</v>
      </c>
      <c r="C5" s="50" t="str">
        <f>IF('Fraud Investigation Report'!D5="", "", 'Fraud Investigation Report'!D5)</f>
        <v>Roorkee</v>
      </c>
      <c r="D5" s="68" t="str">
        <f>IF(OR('Fraud Investigation Report'!R5="", 'Fraud Investigation Report'!R5=0), "", 'Fraud Investigation Report'!R5)</f>
        <v>Anuj Kumar</v>
      </c>
      <c r="E5" s="68" t="str">
        <f>IF(OR('Fraud Investigation Report'!T5="", 'Fraud Investigation Report'!T5=0), "", 'Fraud Investigation Report'!T5)</f>
        <v>SF0092380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FN25-26-03147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10480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10480</v>
      </c>
      <c r="O5" s="69">
        <f>IF('Fraud Investigation Report'!AD5="", "", 'Fraud Investigation Report'!AD5)</f>
        <v>2240</v>
      </c>
      <c r="P5" s="126">
        <f>IF(AND(N5="", O5=""), "", IF(O5="", N5, N5 - IF(ISNUMBER(O5), O5, 0)))</f>
        <v>8240</v>
      </c>
      <c r="Q5" s="49"/>
      <c r="R5" s="84" t="s">
        <v>282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190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220</v>
      </c>
      <c r="B32" s="38"/>
      <c r="C32" s="37" t="s">
        <v>82</v>
      </c>
      <c r="D32" s="138"/>
      <c r="E32" s="139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7.6" x14ac:dyDescent="0.3">
      <c r="A34" s="39" t="s">
        <v>221</v>
      </c>
      <c r="B34" s="38"/>
      <c r="C34" s="39" t="s">
        <v>222</v>
      </c>
      <c r="D34" s="134"/>
      <c r="E34" s="135"/>
    </row>
    <row r="35" spans="1:5" ht="27.6" x14ac:dyDescent="0.3">
      <c r="A35" s="39" t="s">
        <v>223</v>
      </c>
      <c r="B35" s="38"/>
      <c r="C35" s="39" t="s">
        <v>225</v>
      </c>
      <c r="D35" s="134"/>
      <c r="E35" s="135"/>
    </row>
    <row r="36" spans="1:5" ht="25.5" customHeight="1" x14ac:dyDescent="0.3">
      <c r="A36" s="39" t="s">
        <v>224</v>
      </c>
      <c r="B36" s="38"/>
      <c r="C36" s="39" t="s">
        <v>226</v>
      </c>
      <c r="D36" s="136"/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="90" zoomScaleNormal="90" workbookViewId="0">
      <selection activeCell="D5" sqref="D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UK3488</v>
      </c>
      <c r="C5" s="119" t="str">
        <f>IF('Loan Outstanding Report'!$H$5="", "", 'Loan Outstanding Report'!$H$5)</f>
        <v>Roorkee</v>
      </c>
      <c r="D5" s="41" t="s">
        <v>279</v>
      </c>
      <c r="E5" s="65">
        <v>45996</v>
      </c>
      <c r="F5" s="38" t="s">
        <v>257</v>
      </c>
      <c r="G5" s="49" t="s">
        <v>256</v>
      </c>
      <c r="H5" s="49" t="s">
        <v>280</v>
      </c>
      <c r="I5" s="120" t="s">
        <v>258</v>
      </c>
      <c r="J5" s="120" t="s">
        <v>261</v>
      </c>
      <c r="K5" s="120" t="s">
        <v>265</v>
      </c>
      <c r="L5" s="11">
        <v>357031158</v>
      </c>
      <c r="M5" s="65" t="s">
        <v>266</v>
      </c>
      <c r="N5" s="124">
        <v>35000</v>
      </c>
      <c r="O5" s="124">
        <v>560</v>
      </c>
      <c r="P5" s="121" t="s">
        <v>140</v>
      </c>
      <c r="Q5" s="80">
        <v>45850</v>
      </c>
      <c r="R5" s="124">
        <v>10480</v>
      </c>
      <c r="S5" s="124">
        <v>2240</v>
      </c>
      <c r="T5" s="124">
        <v>0</v>
      </c>
      <c r="U5" s="125">
        <f t="shared" ref="U5" si="0">IF(AND(ISBLANK(R5),ISBLANK(S5),ISBLANK(T5)),"",R5-(S5+T5))</f>
        <v>8240</v>
      </c>
      <c r="V5" s="117" t="s">
        <v>203</v>
      </c>
      <c r="W5" s="122" t="s">
        <v>283</v>
      </c>
    </row>
    <row r="6" spans="1:23" ht="25.05" hidden="1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hidden="1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1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P1" zoomScale="80" zoomScaleNormal="80" workbookViewId="0">
      <selection activeCell="BJ5" sqref="BJ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203002</v>
      </c>
      <c r="J5" s="38" t="s">
        <v>255</v>
      </c>
      <c r="K5" s="84">
        <v>203002</v>
      </c>
      <c r="L5" s="84" t="s">
        <v>256</v>
      </c>
      <c r="M5" s="38" t="s">
        <v>257</v>
      </c>
      <c r="N5" s="84">
        <v>451435</v>
      </c>
      <c r="O5" s="84" t="s">
        <v>258</v>
      </c>
      <c r="P5" s="84">
        <v>695729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357031158</v>
      </c>
      <c r="Z5" s="38" t="s">
        <v>265</v>
      </c>
      <c r="AA5" s="108" t="s">
        <v>266</v>
      </c>
      <c r="AB5" s="84">
        <v>35000</v>
      </c>
      <c r="AC5" s="108"/>
      <c r="AD5" s="84">
        <v>75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560</v>
      </c>
      <c r="AK5" s="84">
        <v>560</v>
      </c>
      <c r="AL5" s="108" t="s">
        <v>272</v>
      </c>
      <c r="AM5" s="84">
        <v>26543.94</v>
      </c>
      <c r="AN5" s="112">
        <v>6496.06</v>
      </c>
      <c r="AO5" s="112">
        <v>33040</v>
      </c>
      <c r="AP5" s="112">
        <v>8456.06</v>
      </c>
      <c r="AQ5" s="112">
        <v>343.94</v>
      </c>
      <c r="AR5" s="112">
        <v>8800</v>
      </c>
      <c r="AS5" s="112">
        <v>0</v>
      </c>
      <c r="AT5" s="112">
        <v>0</v>
      </c>
      <c r="AU5" s="112">
        <v>0</v>
      </c>
      <c r="AV5" s="84">
        <v>59</v>
      </c>
      <c r="AW5" s="84"/>
      <c r="AX5" s="84"/>
      <c r="AY5" s="108"/>
      <c r="AZ5" s="84"/>
      <c r="BA5" s="84"/>
      <c r="BB5" s="84" t="s">
        <v>273</v>
      </c>
      <c r="BC5" s="84"/>
      <c r="BD5" s="108"/>
      <c r="BE5" s="84">
        <v>0</v>
      </c>
      <c r="BF5" s="38" t="s">
        <v>261</v>
      </c>
      <c r="BG5" s="84" t="s">
        <v>274</v>
      </c>
      <c r="BH5" s="114" t="s">
        <v>275</v>
      </c>
      <c r="BI5" s="38" t="s">
        <v>110</v>
      </c>
      <c r="BJ5" s="85">
        <v>45996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10480</v>
      </c>
      <c r="BQ5" s="117" t="s">
        <v>203</v>
      </c>
      <c r="BR5" s="130" t="s">
        <v>283</v>
      </c>
    </row>
    <row r="6" spans="1:70" s="113" customFormat="1" ht="15" hidden="1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2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 Sharma</cp:lastModifiedBy>
  <cp:lastPrinted>2025-05-06T06:37:39Z</cp:lastPrinted>
  <dcterms:created xsi:type="dcterms:W3CDTF">2023-04-07T11:05:50Z</dcterms:created>
  <dcterms:modified xsi:type="dcterms:W3CDTF">2025-12-06T07:34:34Z</dcterms:modified>
</cp:coreProperties>
</file>