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Srirampur Branch\Dec-2025\"/>
    </mc:Choice>
  </mc:AlternateContent>
  <xr:revisionPtr revIDLastSave="0" documentId="13_ncr:1_{6041DAE2-D85A-4A11-ADCE-4BC3F3374FF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<sst xmlns="http://schemas.openxmlformats.org/spreadsheetml/2006/main" count="347" uniqueCount="295">
  <si>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</si>
  <si>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</si>
  <si>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</si>
  <si>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</si>
  <si>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</si>
  <si>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</si>
  <si>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</si>
  <si>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</si>
  <si>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</si>
  <si>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</si>
  <si>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</si>
  <si>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</si>
  <si>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</si>
  <si>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</si>
  <si>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</si>
  <si>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</si>
  <si>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</si>
  <si>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</si>
  <si>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</si>
  <si>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</si>
  <si>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</si>
  <si>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</si>
  <si>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</si>
  <si>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</si>
  <si>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</si>
  <si>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</si>
  <si>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</si>
  <si>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</si>
  <si>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</si>
  <si>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</si>
  <si>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</si>
  <si>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</si>
  <si>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</si>
  <si>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</si>
  <si>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</si>
  <si>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</si>
  <si>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</si>
  <si>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</si>
  <si>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</si>
  <si>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</si>
  <si>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</si>
  <si>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</si>
  <si>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</si>
  <si>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</si>
  <si>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</si>
  <si>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</si>
  <si>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</si>
  <si>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</si>
  <si>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</si>
  <si>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</si>
  <si>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</si>
  <si>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</si>
  <si>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</si>
  <si>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</si>
  <si>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</si>
  <si>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</si>
  <si>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</si>
  <si>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</si>
  <si>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</si>
  <si>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</si>
  <si>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</si>
  <si>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</si>
  <si>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</si>
  <si>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</si>
  <si>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</si>
  <si>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</si>
  <si>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</si>
  <si>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</si>
  <si>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</si>
  <si>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</si>
  <si>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</si>
  <si>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</si>
  <si>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</si>
  <si>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</si>
  <si>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</si>
  <si>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</si>
  <si>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</si>
  <si>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</si>
  <si>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</si>
  <si>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</si>
  <si>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</si>
  <si>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</si>
  <si>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</si>
  <si>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</si>
  <si>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</si>
  <si>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</si>
  <si>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</si>
  <si>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</si>
  <si>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</si>
  <si>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</si>
  <si>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</si>
  <si>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</si>
  <si>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</si>
  <si>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</si>
  <si>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</si>
  <si>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</si>
  <si>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</si>
  <si>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</si>
  <si>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</si>
  <si>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</si>
  <si>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</si>
  <si>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</si>
  <si>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</si>
  <si>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</si>
  <si>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</si>
  <si>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</si>
  <si>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</si>
  <si>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</si>
  <si>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</si>
  <si>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</si>
  <si>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</si>
  <si>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</si>
  <si>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</si>
  <si>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</si>
  <si>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</si>
  <si>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</si>
  <si>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</si>
  <si>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</si>
  <si>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</si>
  <si>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</si>
  <si>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</si>
  <si>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</si>
  <si>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</si>
  <si>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</si>
  <si>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</si>
  <si>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</si>
  <si>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</si>
  <si>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</si>
  <si>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</si>
  <si>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</si>
  <si>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</si>
  <si>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</si>
  <si>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</si>
  <si>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</si>
  <si>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</si>
  <si>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</si>
  <si>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</si>
  <si>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</si>
  <si>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</si>
  <si>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</si>
  <si>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</si>
  <si>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</si>
  <si>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</si>
  <si>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</si>
  <si>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</si>
  <si>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</si>
  <si>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</si>
  <si>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</si>
  <si>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</si>
  <si>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</si>
  <si>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</si>
  <si>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</si>
  <si>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</si>
  <si>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</si>
  <si>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</si>
  <si>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</si>
  <si>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</si>
  <si>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</si>
  <si>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</si>
  <si>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</si>
  <si>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</si>
  <si>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</si>
  <si>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</si>
  <si>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</si>
  <si>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</si>
  <si>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</si>
  <si>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</si>
  <si>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</si>
  <si>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</si>
  <si>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</si>
  <si>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</si>
  <si>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</si>
  <si>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</si>
  <si>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</si>
  <si>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</si>
  <si>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</si>
  <si>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</si>
  <si>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</si>
  <si>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</si>
  <si>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</si>
  <si>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</si>
  <si>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</si>
  <si>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</si>
  <si>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</si>
  <si>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</si>
  <si>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</si>
  <si>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</si>
  <si>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</si>
  <si>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</si>
  <si>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</si>
  <si>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</si>
  <si>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</si>
  <si>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</si>
  <si>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</si>
  <si>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</si>
  <si>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</si>
  <si>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</si>
  <si>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</si>
  <si>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</si>
  <si>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</si>
  <si>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</si>
  <si>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</si>
  <si>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</si>
  <si>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</si>
  <si>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</si>
  <si>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</si>
  <si>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</si>
  <si>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</si>
  <si>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</si>
  <si>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</si>
  <si>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</si>
  <si>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</si>
  <si>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</si>
  <si>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</si>
  <si>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</si>
  <si>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</si>
  <si>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</si>
  <si>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</si>
  <si>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</si>
  <si>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</si>
  <si>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</si>
  <si>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</si>
  <si>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</si>
  <si>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</si>
  <si>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</si>
  <si>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</si>
  <si>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</si>
  <si>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</si>
  <si>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</si>
  <si>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</si>
  <si>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</si>
  <si>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</si>
  <si>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</si>
  <si>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</si>
  <si>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</si>
  <si>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</si>
  <si>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</si>
  <si>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</si>
  <si>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</si>
  <si>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</si>
  <si>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</si>
  <si>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</si>
  <si>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</si>
  <si>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</si>
  <si>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</si>
  <si>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</si>
  <si>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</si>
  <si>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</si>
  <si>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</si>
  <si>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</si>
  <si>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</si>
  <si>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Srirampur</t>
  </si>
  <si>
    <t>MRGL0793</t>
  </si>
  <si>
    <t>Puntamba</t>
  </si>
  <si>
    <t>SF0095705</t>
  </si>
  <si>
    <t>Vishal Gautam Borage</t>
  </si>
  <si>
    <t>514762</t>
  </si>
  <si>
    <t>668293</t>
  </si>
  <si>
    <t>Chetana</t>
  </si>
  <si>
    <t>SID2125222517</t>
  </si>
  <si>
    <t>GENERAL</t>
  </si>
  <si>
    <t>HINDU</t>
  </si>
  <si>
    <t>Agriculture &amp; Farming</t>
  </si>
  <si>
    <t>MALTI ANIL VADVANGE</t>
  </si>
  <si>
    <t>19-Dec-2022</t>
  </si>
  <si>
    <t>Wed</t>
  </si>
  <si>
    <t>4</t>
  </si>
  <si>
    <t>8.77 Yrs</t>
  </si>
  <si>
    <t>11 Mar 2021</t>
  </si>
  <si>
    <t>&gt; 6 to 10 Years</t>
  </si>
  <si>
    <t>07-Feb-2023</t>
  </si>
  <si>
    <t>31-Jan-2025</t>
  </si>
  <si>
    <t>Open</t>
  </si>
  <si>
    <t>30-Sep-2025</t>
  </si>
  <si>
    <t>Abhiraj Patil/SF0063958</t>
  </si>
  <si>
    <t>CSS</t>
  </si>
  <si>
    <t>FN25-26-03150</t>
  </si>
  <si>
    <t>Ganesh Sanjay Gavli</t>
  </si>
  <si>
    <t>SF0072069</t>
  </si>
  <si>
    <t>Loan Officer</t>
  </si>
  <si>
    <t xml:space="preserve">Available &amp; Updated </t>
  </si>
  <si>
    <t>Dual Staff</t>
  </si>
  <si>
    <t>Vikas Bhavsing Rathod</t>
  </si>
  <si>
    <t>SF0096188</t>
  </si>
  <si>
    <t>No Action Taken</t>
  </si>
  <si>
    <t>Terminated</t>
  </si>
  <si>
    <t>Completed-Report Submitted</t>
  </si>
  <si>
    <t>Aniket Ajit Chiparge/SF0097792</t>
  </si>
  <si>
    <t>Bhiku Bapurao Jadhav/SF0092363</t>
  </si>
  <si>
    <t>Shubham Talole/SF0037282</t>
  </si>
  <si>
    <t>As per the digital payment, LO-Ganesh Sanjay Gavli/SF0072069 collected EMI Rs 3950/-  from the borrower MALTI ANIL VADVANGE/349920674 on the date 06 Dec 2024, but the EMI of Rs 3950/- is not accounted for in FIMO. 
(Loan Card Available with the borrower, but not available)</t>
  </si>
  <si>
    <t>As per the digital payment, LO-Ganesh Sanjay Gavli/SF0072069 collected EMI Rs 3950/-  from the borrower MALTI ANIL VADVANGE/349920674 on the date 06 Dec 2024, but the EMI of Rs 3950/- is not accounted for in FIMO.
(Loan Card Available with the borrower, but not updated)</t>
  </si>
  <si>
    <t>No SVP</t>
  </si>
  <si>
    <t>During the post-investigation, it was observed that LO-Ganesh Sanjay Gavli/SF0072069 committed fraud against one borrower in one loan, with a total amount of Rs 3950/-
Total Fraud Amount Rs. 3950/-
Net Frud Amount Rs. 3950/-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</si>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</sst>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MRGL0793</v>
      </c>
      <c r="D5" s="63" t="str">
        <f>IF('Physical Cash at Safe'!D28="Yes", 'Physical Cash at Safe'!B4, 'Borrower Wise Details'!C5)</f>
        <v>Srirampur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45989</v>
      </c>
      <c r="H5" s="107" t="s">
        <v>275</v>
      </c>
      <c r="I5" s="61">
        <v>45996</v>
      </c>
      <c r="J5" s="74" t="str">
        <f>IF('Physical Cash at Safe'!D28="Yes",'Physical Cash at Safe'!E28,IF('Borrower Wise Details'!D5&lt;&gt;"",'Borrower Wise Details'!D5,""))</f>
        <v>FN25-26-03150</v>
      </c>
      <c r="K5" s="81">
        <v>1</v>
      </c>
      <c r="L5" s="82">
        <v>3950</v>
      </c>
      <c r="M5" s="82">
        <v>0</v>
      </c>
      <c r="N5" s="82" t="s">
        <v>289</v>
      </c>
      <c r="O5" s="82" t="s">
        <v>288</v>
      </c>
      <c r="P5" s="82" t="s">
        <v>287</v>
      </c>
      <c r="Q5" s="82" t="s">
        <v>292</v>
      </c>
      <c r="R5" s="75" t="str">
        <f>IF('Physical Cash at Safe'!$D$28="Yes", 'Physical Cash at Safe'!$A$28, IF('Borrower Wise Details'!F5&lt;&gt;"", 'Borrower Wise Details'!F5, ""))</f>
        <v>Ganesh Sanjay Gavli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SF0072069</v>
      </c>
      <c r="U5" s="77" t="s">
        <v>285</v>
      </c>
      <c r="V5" s="61">
        <v>45679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45996</v>
      </c>
      <c r="AA5" s="61">
        <v>45996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45996</v>
      </c>
      <c r="AH5" s="70" t="s">
        <v>293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MRGL0793</v>
      </c>
      <c r="C5" s="50" t="str">
        <f>IF('Fraud Investigation Report'!D5="", "", 'Fraud Investigation Report'!D5)</f>
        <v>Srirampur</v>
      </c>
      <c r="D5" s="68" t="str">
        <f>IF(OR('Fraud Investigation Report'!R5="", 'Fraud Investigation Report'!R5=0), "", 'Fraud Investigation Report'!R5)</f>
        <v>Ganesh Sanjay Gavli</v>
      </c>
      <c r="E5" s="68" t="str">
        <f>IF(OR('Fraud Investigation Report'!T5="", 'Fraud Investigation Report'!T5=0), "", 'Fraud Investigation Report'!T5)</f>
        <v>SF0072069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3950</v>
      </c>
      <c r="Q5" s="49"/>
      <c r="R5" s="84" t="s">
        <v>284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45996</v>
      </c>
      <c r="C6" s="18">
        <v>45995</v>
      </c>
      <c r="D6" s="18">
        <v>45996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244</v>
      </c>
      <c r="C11" s="23">
        <f>B11*A11</f>
        <v>122000</v>
      </c>
      <c r="D11" s="25">
        <v>244</v>
      </c>
      <c r="E11" s="23">
        <f t="shared" ref="E11:E17" si="0">D11*A11</f>
        <v>122000</v>
      </c>
    </row>
    <row r="12" spans="1:5" ht="14.4" x14ac:dyDescent="0.3">
      <c r="A12" s="24">
        <v>200</v>
      </c>
      <c r="B12" s="25">
        <v>39</v>
      </c>
      <c r="C12" s="23">
        <f>B12*A12</f>
        <v>7800</v>
      </c>
      <c r="D12" s="25">
        <v>39</v>
      </c>
      <c r="E12" s="23">
        <f t="shared" si="0"/>
        <v>7800</v>
      </c>
    </row>
    <row r="13" spans="1:5" ht="14.4" x14ac:dyDescent="0.3">
      <c r="A13" s="24">
        <v>100</v>
      </c>
      <c r="B13" s="25">
        <v>102</v>
      </c>
      <c r="C13" s="23">
        <f t="shared" ref="C13:C17" si="1">B13*A13</f>
        <v>10200</v>
      </c>
      <c r="D13" s="25">
        <v>102</v>
      </c>
      <c r="E13" s="23">
        <f t="shared" si="0"/>
        <v>10200</v>
      </c>
    </row>
    <row r="14" spans="1:5" ht="14.4" x14ac:dyDescent="0.3">
      <c r="A14" s="24">
        <v>50</v>
      </c>
      <c r="B14" s="25">
        <v>90</v>
      </c>
      <c r="C14" s="23">
        <f t="shared" si="1"/>
        <v>4500</v>
      </c>
      <c r="D14" s="25">
        <v>90</v>
      </c>
      <c r="E14" s="23">
        <f t="shared" si="0"/>
        <v>4500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55</v>
      </c>
      <c r="C18" s="23">
        <f>B18</f>
        <v>55</v>
      </c>
      <c r="D18" s="27">
        <v>55</v>
      </c>
      <c r="E18" s="28">
        <f>D18</f>
        <v>55</v>
      </c>
    </row>
    <row r="19" spans="1:5" ht="14.4" x14ac:dyDescent="0.3">
      <c r="A19" s="29"/>
      <c r="B19" s="30" t="s">
        <v>76</v>
      </c>
      <c r="C19" s="31">
        <f>SUM(C10:C18)</f>
        <v>144745</v>
      </c>
      <c r="D19" s="30" t="s">
        <v>76</v>
      </c>
      <c r="E19" s="31">
        <f>SUM(E10:E18)</f>
        <v>144745</v>
      </c>
    </row>
    <row r="20" spans="1:5" ht="30" customHeight="1" x14ac:dyDescent="0.3">
      <c r="A20" s="145" t="s">
        <v>97</v>
      </c>
      <c r="B20" s="146"/>
      <c r="C20" s="32">
        <v>144745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246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281</v>
      </c>
      <c r="C32" s="37" t="s">
        <v>82</v>
      </c>
      <c r="D32" s="155" t="s">
        <v>280</v>
      </c>
      <c r="E32" s="156"/>
    </row>
    <row r="33" spans="1:5" ht="18" customHeight="1" x14ac:dyDescent="0.3">
      <c r="A33" s="37" t="s">
        <v>83</v>
      </c>
      <c r="B33" s="106">
        <v>299</v>
      </c>
      <c r="C33" s="39" t="s">
        <v>84</v>
      </c>
      <c r="D33" s="149">
        <v>234</v>
      </c>
      <c r="E33" s="150"/>
    </row>
    <row r="34" spans="1:5" ht="27.6" x14ac:dyDescent="0.3">
      <c r="A34" s="39" t="s">
        <v>221</v>
      </c>
      <c r="B34" s="38" t="s">
        <v>282</v>
      </c>
      <c r="C34" s="39" t="s">
        <v>222</v>
      </c>
      <c r="D34" s="151" t="s">
        <v>255</v>
      </c>
      <c r="E34" s="152"/>
    </row>
    <row r="35" spans="1:5" ht="27.6" x14ac:dyDescent="0.3">
      <c r="A35" s="39" t="s">
        <v>223</v>
      </c>
      <c r="B35" s="38" t="s">
        <v>283</v>
      </c>
      <c r="C35" s="39" t="s">
        <v>225</v>
      </c>
      <c r="D35" s="151" t="s">
        <v>254</v>
      </c>
      <c r="E35" s="152"/>
    </row>
    <row r="36" spans="1:5" ht="25.5" customHeight="1" x14ac:dyDescent="0.3">
      <c r="A36" s="39" t="s">
        <v>224</v>
      </c>
      <c r="B36" s="38" t="s">
        <v>294</v>
      </c>
      <c r="C36" s="39" t="s">
        <v>226</v>
      </c>
      <c r="D36" s="153" t="s">
        <v>279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B5" sqref="B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MRGL0793</v>
      </c>
      <c r="C5" s="119" t="str">
        <f>IF('Loan Outstanding Report'!$H$5="", "", 'Loan Outstanding Report'!$H$5)</f>
        <v>Srirampur</v>
      </c>
      <c r="D5" s="41" t="s">
        <v>276</v>
      </c>
      <c r="E5" s="65">
        <v>45996</v>
      </c>
      <c r="F5" s="38" t="s">
        <v>277</v>
      </c>
      <c r="G5" s="49" t="s">
        <v>278</v>
      </c>
      <c r="H5" s="49" t="s">
        <v>279</v>
      </c>
      <c r="I5" s="120" t="s">
        <v>256</v>
      </c>
      <c r="J5" s="120">
        <v>218509</v>
      </c>
      <c r="K5" s="120" t="s">
        <v>263</v>
      </c>
      <c r="L5" s="11">
        <v>349920674</v>
      </c>
      <c r="M5" s="65" t="s">
        <v>264</v>
      </c>
      <c r="N5" s="124">
        <v>73266</v>
      </c>
      <c r="O5" s="124">
        <v>3950</v>
      </c>
      <c r="P5" s="121" t="s">
        <v>139</v>
      </c>
      <c r="Q5" s="80">
        <v>45632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203</v>
      </c>
      <c r="W5" s="122" t="s">
        <v>291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D4" sqref="D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65">
        <v>45996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66">
        <v>0.30694444444444446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127963</v>
      </c>
      <c r="J5" s="38" t="s">
        <v>253</v>
      </c>
      <c r="K5" s="84">
        <v>127963</v>
      </c>
      <c r="L5" s="84" t="s">
        <v>254</v>
      </c>
      <c r="M5" s="38" t="s">
        <v>255</v>
      </c>
      <c r="N5" s="84">
        <v>218509</v>
      </c>
      <c r="O5" s="84" t="s">
        <v>256</v>
      </c>
      <c r="P5" s="84">
        <v>288417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349920674</v>
      </c>
      <c r="Z5" s="38" t="s">
        <v>263</v>
      </c>
      <c r="AA5" s="108" t="s">
        <v>264</v>
      </c>
      <c r="AB5" s="84">
        <v>73266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4123</v>
      </c>
      <c r="AK5" s="84">
        <v>3950</v>
      </c>
      <c r="AL5" s="108" t="s">
        <v>271</v>
      </c>
      <c r="AM5" s="84">
        <v>69398.13</v>
      </c>
      <c r="AN5" s="112">
        <v>21624.87</v>
      </c>
      <c r="AO5" s="112">
        <v>91023</v>
      </c>
      <c r="AP5" s="112">
        <v>3867.87</v>
      </c>
      <c r="AQ5" s="112">
        <v>82.13</v>
      </c>
      <c r="AR5" s="112">
        <v>3950</v>
      </c>
      <c r="AS5" s="112">
        <v>3867.87</v>
      </c>
      <c r="AT5" s="112">
        <v>82.13</v>
      </c>
      <c r="AU5" s="112">
        <v>3950</v>
      </c>
      <c r="AV5" s="84">
        <v>35</v>
      </c>
      <c r="AW5" s="84">
        <v>331</v>
      </c>
      <c r="AX5" s="84"/>
      <c r="AY5" s="108"/>
      <c r="AZ5" s="84"/>
      <c r="BA5" s="84"/>
      <c r="BB5" s="84" t="s">
        <v>272</v>
      </c>
      <c r="BC5" s="84" t="s">
        <v>145</v>
      </c>
      <c r="BD5" s="108"/>
      <c r="BE5" s="84" t="s">
        <v>273</v>
      </c>
      <c r="BF5" s="38">
        <v>73266</v>
      </c>
      <c r="BG5" s="84">
        <v>9130884004</v>
      </c>
      <c r="BH5" s="114" t="s">
        <v>274</v>
      </c>
      <c r="BI5" s="38" t="s">
        <v>110</v>
      </c>
      <c r="BJ5" s="85">
        <v>45996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3950</v>
      </c>
      <c r="BQ5" s="117" t="s">
        <v>203</v>
      </c>
      <c r="BR5" s="130" t="s">
        <v>290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2025-12-05T12:50:15Z</dcterms:modified>
</cp:coreProperties>
</file>