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vishalkumar_poddar_spandanasphoorty_com/Documents/Desktop/Eviedence- CSS-Sanjay Kumar/"/>
    </mc:Choice>
  </mc:AlternateContent>
  <xr:revisionPtr revIDLastSave="39" documentId="13_ncr:1_{1864449B-468F-4CDF-B39B-D3643CA085C8}" xr6:coauthVersionLast="47" xr6:coauthVersionMax="47" xr10:uidLastSave="{819ED572-5361-40BC-8B36-01C68AEF9F18}"/>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6" i="20" l="1"/>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6" i="20" l="1"/>
  <c r="B20" i="20"/>
  <c r="B17" i="20"/>
  <c r="B13" i="20"/>
  <c r="C19" i="20"/>
  <c r="C16" i="20"/>
  <c r="B19" i="20"/>
  <c r="C15" i="20"/>
  <c r="B11" i="20"/>
  <c r="B22" i="20"/>
  <c r="B12" i="20"/>
  <c r="B21" i="20"/>
  <c r="B18" i="20"/>
  <c r="C13" i="20"/>
  <c r="C10" i="20"/>
  <c r="C9" i="20"/>
  <c r="B15" i="20"/>
  <c r="C22" i="20"/>
  <c r="C21" i="20"/>
  <c r="C11" i="20"/>
  <c r="C20" i="20"/>
  <c r="C18" i="20"/>
  <c r="C17"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<sst xmlns="http://schemas.openxmlformats.org/spreadsheetml/2006/main" count="389" uniqueCount="294">
  <si>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</si>
  <si>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</si>
  <si>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</si>
  <si>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</si>
  <si>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</si>
  <si>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</si>
  <si>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</si>
  <si>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</si>
  <si>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</si>
  <si>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</si>
  <si>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</si>
  <si>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</si>
  <si>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</si>
  <si>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</si>
  <si>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</si>
  <si>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</si>
  <si>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</si>
  <si>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</si>
  <si>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</si>
  <si>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</si>
  <si>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</si>
  <si>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</si>
  <si>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</si>
  <si>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</si>
  <si>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</si>
  <si>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</si>
  <si>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</si>
  <si>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</si>
  <si>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</si>
  <si>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</si>
  <si>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</si>
  <si>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</si>
  <si>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</si>
  <si>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</si>
  <si>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</si>
  <si>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</si>
  <si>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</si>
  <si>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</si>
  <si>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</si>
  <si>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</si>
  <si>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</si>
  <si>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</si>
  <si>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</si>
  <si>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</si>
  <si>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</si>
  <si>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</si>
  <si>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</si>
  <si>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</si>
  <si>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</si>
  <si>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</si>
  <si>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</si>
  <si>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</si>
  <si>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</si>
  <si>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</si>
  <si>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</si>
  <si>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</si>
  <si>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</si>
  <si>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</si>
  <si>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</si>
  <si>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</si>
  <si>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</si>
  <si>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</si>
  <si>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</si>
  <si>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</si>
  <si>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</si>
  <si>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</si>
  <si>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</si>
  <si>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</si>
  <si>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</si>
  <si>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</si>
  <si>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</si>
  <si>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</si>
  <si>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</si>
  <si>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</si>
  <si>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</si>
  <si>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</si>
  <si>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</si>
  <si>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</si>
  <si>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</si>
  <si>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</si>
  <si>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</si>
  <si>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</si>
  <si>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</si>
  <si>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</si>
  <si>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</si>
  <si>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</si>
  <si>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</si>
  <si>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</si>
  <si>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</si>
  <si>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</si>
  <si>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</si>
  <si>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</si>
  <si>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</si>
  <si>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</si>
  <si>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</si>
  <si>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</si>
  <si>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</si>
  <si>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</si>
  <si>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</si>
  <si>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</si>
  <si>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</si>
  <si>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</si>
  <si>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</si>
  <si>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</si>
  <si>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</si>
  <si>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</si>
  <si>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</si>
  <si>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</si>
  <si>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</si>
  <si>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</si>
  <si>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</si>
  <si>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</si>
  <si>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</si>
  <si>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</si>
  <si>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</si>
  <si>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</si>
  <si>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</si>
  <si>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</si>
  <si>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</si>
  <si>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</si>
  <si>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</si>
  <si>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</si>
  <si>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</si>
  <si>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</si>
  <si>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</si>
  <si>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</si>
  <si>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</si>
  <si>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</si>
  <si>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</si>
  <si>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</si>
  <si>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</si>
  <si>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</si>
  <si>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</si>
  <si>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</si>
  <si>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</si>
  <si>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</si>
  <si>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</si>
  <si>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</si>
  <si>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</si>
  <si>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</si>
  <si>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</si>
  <si>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</si>
  <si>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</si>
  <si>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</si>
  <si>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</si>
  <si>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</si>
  <si>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</si>
  <si>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</si>
  <si>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</si>
  <si>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</si>
  <si>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</si>
  <si>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</si>
  <si>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</si>
  <si>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</si>
  <si>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</si>
  <si>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</si>
  <si>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</si>
  <si>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</si>
  <si>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</si>
  <si>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</si>
  <si>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</si>
  <si>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</si>
  <si>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</si>
  <si>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</si>
  <si>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</si>
  <si>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</si>
  <si>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</si>
  <si>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</si>
  <si>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</si>
  <si>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</si>
  <si>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</si>
  <si>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</si>
  <si>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</si>
  <si>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</si>
  <si>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</si>
  <si>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</si>
  <si>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</si>
  <si>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</si>
  <si>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</si>
  <si>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</si>
  <si>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</si>
  <si>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</si>
  <si>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</si>
  <si>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</si>
  <si>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</si>
  <si>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</si>
  <si>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</si>
  <si>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</si>
  <si>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</si>
  <si>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</si>
  <si>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</si>
  <si>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</si>
  <si>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</si>
  <si>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</si>
  <si>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</si>
  <si>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</si>
  <si>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</si>
  <si>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</si>
  <si>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</si>
  <si>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</si>
  <si>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</si>
  <si>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</si>
  <si>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</si>
  <si>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</si>
  <si>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</si>
  <si>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</si>
  <si>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</si>
  <si>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</si>
  <si>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</si>
  <si>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</si>
  <si>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</si>
  <si>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</si>
  <si>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</si>
  <si>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</si>
  <si>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</si>
  <si>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</si>
  <si>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</si>
  <si>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</si>
  <si>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</si>
  <si>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</si>
  <si>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</si>
  <si>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</si>
  <si>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</si>
  <si>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</si>
  <si>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</si>
  <si>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</si>
  <si>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</si>
  <si>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</si>
  <si>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</si>
  <si>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</si>
  <si>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</si>
  <si>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</si>
  <si>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</si>
  <si>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</si>
  <si>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</si>
  <si>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</si>
  <si>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</si>
  <si>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</si>
  <si>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</si>
  <si>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</si>
  <si>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</si>
  <si>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</si>
  <si>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</si>
  <si>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</si>
  <si>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</si>
  <si>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</si>
  <si>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Chhattisgarh</t>
  </si>
  <si>
    <t>Chetana</t>
  </si>
  <si>
    <t>HINDU</t>
  </si>
  <si>
    <t>Agriculture &amp; Farming</t>
  </si>
  <si>
    <t>Open</t>
  </si>
  <si>
    <t>OBC</t>
  </si>
  <si>
    <t>&gt; 6 to 10 Years</t>
  </si>
  <si>
    <t>Tue</t>
  </si>
  <si>
    <t>6</t>
  </si>
  <si>
    <t>04-Jul-2025</t>
  </si>
  <si>
    <t>05-Jan-2024</t>
  </si>
  <si>
    <t>09-Dec-2023</t>
  </si>
  <si>
    <t>Loan Outstanding Report Detailed Recon as on 02-Nov-2025</t>
  </si>
  <si>
    <t>Report generation date &amp; time: Monday, November 3, 2025 10:16 AM</t>
  </si>
  <si>
    <t>Senior Credit Assistant</t>
  </si>
  <si>
    <t>No Action Taken</t>
  </si>
  <si>
    <t>CH-1</t>
  </si>
  <si>
    <t>Charama</t>
  </si>
  <si>
    <t>Kondagaon</t>
  </si>
  <si>
    <t>CH3011</t>
  </si>
  <si>
    <t>Jagdalpur</t>
  </si>
  <si>
    <t>Kalipur</t>
  </si>
  <si>
    <t>SF0066237</t>
  </si>
  <si>
    <t>Sanjay kumar</t>
  </si>
  <si>
    <t>21718</t>
  </si>
  <si>
    <t>durga</t>
  </si>
  <si>
    <t>SID5755</t>
  </si>
  <si>
    <t xml:space="preserve">SARITA BAGHEL </t>
  </si>
  <si>
    <t>8120056780</t>
  </si>
  <si>
    <t>6.50 Yrs</t>
  </si>
  <si>
    <t>29 Jan 2021</t>
  </si>
  <si>
    <t>Domendra sahu/SF0033920</t>
  </si>
  <si>
    <t>Field Observation
As per the observation, the Internal Audit team verified the field and observed that Loan officer Sanjay Kumar/SF0066237 had embezzled 1 Borrower’s Loan Instalments  amount total of Rs.25620/- and not accounted in fimo and need recovered from the alleged staff.</t>
  </si>
  <si>
    <t>FN25-26-03153</t>
  </si>
  <si>
    <t>Completed-Report Submitted</t>
  </si>
  <si>
    <t>Tekram Sao/SF0029487</t>
  </si>
  <si>
    <t>Deepak Sahu/SF0026677</t>
  </si>
  <si>
    <t>Suresh Kumar Padhan/SF0005800</t>
  </si>
  <si>
    <t>Deependra Shrivastava/SF0002115</t>
  </si>
  <si>
    <t>Sanjay Kumar</t>
  </si>
  <si>
    <t>As per Loan Card, LO Sanjay Kumar had collected Rs. 4270/- on 07-Mar-2025 and updated his signature on loan card but collected amount not posted in respective borrower account.</t>
  </si>
  <si>
    <t>As per Loan Card, LO Sanjay Kumar had collected Rs. 4270/- on 04-Apr-2025 and updated his signature on loan card but collected amount not posted in respective borrower account.</t>
  </si>
  <si>
    <t>As per Loan Card, LO Sanjay Kumar had collected Rs. 4270/- on 01-Aug-2025 and updated his signature on loan card but collected amount not posted in respective borrower account.</t>
  </si>
  <si>
    <t>As per Loan Card, LO Sanjay Kumar had collected Rs. 4270/- on 05-Sep-2025 and updated his signature on loan card but collected amount not posted in respective borrower account.</t>
  </si>
  <si>
    <t>As per Loan Card, LO Sanjay Kumar had collected Rs. 4270/- on 03-Oct-2025 and updated his signature on loan card but collected amount not posted in respective borrower account.</t>
  </si>
  <si>
    <t>As per Loan Card, LO Sanjay Kumar had collected Rs. 4270/- on 07-Nov-2025 and updated his signature on loan card but collected amount not posted in respective borrower account.</t>
  </si>
  <si>
    <t>During the verification it has been observed that Loan officer sanjay kumar SF0066237 had collected rs-25620 on multiple date - Mar'25 rs-4270, Apr'25 rs4270, Aug'25 rs-4270, Sept'25 rs-4270,Oct'25 rs-4270 and Nov'25 rs-4270 total 25620 collected from borrower and updated his signature on loan card but collected amount not posted in borrower account, after discussed with LO sanjay kumar he has accepted his fraud and give it in written.</t>
  </si>
  <si>
    <t>CSS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</si>
</sst>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H5" sqref="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CH3011</v>
      </c>
      <c r="D5" s="63" t="str">
        <f>IF('Physical Cash at Safe'!D28="Yes", 'Physical Cash at Safe'!B4, 'Borrower Wise Details'!C5)</f>
        <v>Jagdalpur</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CH-1</v>
      </c>
      <c r="G5" s="61">
        <v>45994</v>
      </c>
      <c r="H5" s="107" t="s">
        <v>293</v>
      </c>
      <c r="I5" s="61">
        <v>45997</v>
      </c>
      <c r="J5" s="74" t="str">
        <f>IF('Physical Cash at Safe'!D28="Yes",'Physical Cash at Safe'!E28,IF('Borrower Wise Details'!D5&lt;&gt;"",'Borrower Wise Details'!D5,""))</f>
        <v>FN25-26-03153</v>
      </c>
      <c r="K5" s="81">
        <v>1</v>
      </c>
      <c r="L5" s="82">
        <v>25620</v>
      </c>
      <c r="M5" s="82">
        <v>0</v>
      </c>
      <c r="N5" s="82" t="s">
        <v>281</v>
      </c>
      <c r="O5" s="82" t="s">
        <v>282</v>
      </c>
      <c r="P5" s="82" t="s">
        <v>283</v>
      </c>
      <c r="Q5" s="82" t="s">
        <v>284</v>
      </c>
      <c r="R5" s="75" t="str">
        <f>IF('Physical Cash at Safe'!$D$28="Yes", 'Physical Cash at Safe'!$A$28, IF('Borrower Wise Details'!F5&lt;&gt;"", 'Borrower Wise Details'!F5, ""))</f>
        <v>Sanjay Kumar</v>
      </c>
      <c r="S5" s="74" t="str">
        <f>IF('Physical Cash at Safe'!$D$28="Yes", 'Physical Cash at Safe'!$C$28, IF('Borrower Wise Details'!H5&lt;&gt;"", 'Borrower Wise Details'!H5, ""))</f>
        <v>Senior Credit Assistant</v>
      </c>
      <c r="T5" s="74" t="str">
        <f>IF('Physical Cash at Safe'!$D$28="Yes", 'Physical Cash at Safe'!$B$28, IF('Borrower Wise Details'!G5&lt;&gt;"", 'Borrower Wise Details'!G5, ""))</f>
        <v>SF0066237</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280</v>
      </c>
      <c r="Z5" s="61">
        <v>45994</v>
      </c>
      <c r="AA5" s="61">
        <v>45994</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25620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25620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45999</v>
      </c>
      <c r="AH5" s="70" t="s">
        <v>278</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P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CH3011</v>
      </c>
      <c r="C5" s="50" t="str">
        <f>IF('Fraud Investigation Report'!D5="", "", 'Fraud Investigation Report'!D5)</f>
        <v>Jagdalpur</v>
      </c>
      <c r="D5" s="68" t="str">
        <f>IF(OR('Fraud Investigation Report'!R5="", 'Fraud Investigation Report'!R5=0), "", 'Fraud Investigation Report'!R5)</f>
        <v>Sanjay Kumar</v>
      </c>
      <c r="E5" s="68" t="str">
        <f>IF(OR('Fraud Investigation Report'!T5="", 'Fraud Investigation Report'!T5=0), "", 'Fraud Investigation Report'!T5)</f>
        <v>SF0066237</v>
      </c>
      <c r="F5" s="68" t="str">
        <f>IF(OR('Fraud Investigation Report'!S5="", 'Fraud Investigation Report'!S5=0), "", 'Fraud Investigation Report'!S5)</f>
        <v>Senior Credit Assistant</v>
      </c>
      <c r="G5" s="50" t="str">
        <f>IF('Fraud Investigation Report'!J5="", "", 'Fraud Investigation Report'!J5)</f>
        <v>FN25-26-03153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25620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25620</v>
      </c>
      <c r="O5" s="69">
        <f>IF('Fraud Investigation Report'!AD5="", "", 'Fraud Investigation Report'!AD5)</f>
        <v>0</v>
      </c>
      <c r="P5" s="126">
        <f>IF(AND(N5="", O5=""), "", IF(O5="", N5, N5 - IF(ISNUMBER(O5), O5, 0)))</f>
        <v>25620</v>
      </c>
      <c r="Q5" s="49"/>
      <c r="R5" s="84" t="s">
        <v>261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214</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213</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57" t="s">
        <v>216</v>
      </c>
      <c r="E29" s="158"/>
    </row>
    <row r="30" spans="1:5" ht="40.049999999999997"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217</v>
      </c>
      <c r="B32" s="38"/>
      <c r="C32" s="37" t="s">
        <v>82</v>
      </c>
      <c r="D32" s="155"/>
      <c r="E32" s="156"/>
    </row>
    <row r="33" spans="1:5" ht="18" customHeight="1" x14ac:dyDescent="0.3">
      <c r="A33" s="37" t="s">
        <v>83</v>
      </c>
      <c r="B33" s="106" t="s">
        <v>145</v>
      </c>
      <c r="C33" s="39" t="s">
        <v>84</v>
      </c>
      <c r="D33" s="149" t="s">
        <v>145</v>
      </c>
      <c r="E33" s="150"/>
    </row>
    <row r="34" spans="1:5" ht="27.6" x14ac:dyDescent="0.3">
      <c r="A34" s="39" t="s">
        <v>218</v>
      </c>
      <c r="B34" s="38"/>
      <c r="C34" s="39" t="s">
        <v>219</v>
      </c>
      <c r="D34" s="151"/>
      <c r="E34" s="152"/>
    </row>
    <row r="35" spans="1:5" ht="27.6" x14ac:dyDescent="0.3">
      <c r="A35" s="39" t="s">
        <v>220</v>
      </c>
      <c r="B35" s="38"/>
      <c r="C35" s="39" t="s">
        <v>222</v>
      </c>
      <c r="D35" s="151"/>
      <c r="E35" s="152"/>
    </row>
    <row r="36" spans="1:5" ht="25.5" customHeight="1" x14ac:dyDescent="0.3">
      <c r="A36" s="39" t="s">
        <v>221</v>
      </c>
      <c r="B36" s="38"/>
      <c r="C36" s="39" t="s">
        <v>223</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CH3011</v>
      </c>
      <c r="C5" s="119" t="str">
        <f>IF('Loan Outstanding Report'!$H$5="", "", 'Loan Outstanding Report'!$H$5)</f>
        <v>Jagdalpur</v>
      </c>
      <c r="D5" s="41" t="s">
        <v>279</v>
      </c>
      <c r="E5" s="65">
        <v>45994</v>
      </c>
      <c r="F5" s="38" t="s">
        <v>285</v>
      </c>
      <c r="G5" s="49" t="s">
        <v>268</v>
      </c>
      <c r="H5" s="49" t="s">
        <v>260</v>
      </c>
      <c r="I5" s="120" t="s">
        <v>270</v>
      </c>
      <c r="J5" s="120" t="s">
        <v>272</v>
      </c>
      <c r="K5" s="120" t="s">
        <v>273</v>
      </c>
      <c r="L5" s="11">
        <v>354005379</v>
      </c>
      <c r="M5" s="65" t="s">
        <v>257</v>
      </c>
      <c r="N5" s="124">
        <v>80000</v>
      </c>
      <c r="O5" s="124">
        <v>4270</v>
      </c>
      <c r="P5" s="121" t="s">
        <v>139</v>
      </c>
      <c r="Q5" s="80">
        <v>45723</v>
      </c>
      <c r="R5" s="124">
        <v>4270</v>
      </c>
      <c r="S5" s="124">
        <v>0</v>
      </c>
      <c r="T5" s="124">
        <v>0</v>
      </c>
      <c r="U5" s="125">
        <f t="shared" ref="U5" si="0">IF(AND(ISBLANK(R5),ISBLANK(S5),ISBLANK(T5)),"",R5-(S5+T5))</f>
        <v>4270</v>
      </c>
      <c r="V5" s="117" t="s">
        <v>202</v>
      </c>
      <c r="W5" s="122" t="s">
        <v>286</v>
      </c>
    </row>
    <row r="6" spans="1:23" ht="25.05" customHeight="1" x14ac:dyDescent="0.3">
      <c r="A6" s="64">
        <v>2</v>
      </c>
      <c r="B6" s="60" t="str">
        <f>IF(J6&lt;&gt;"", $B$5, "")</f>
        <v>CH3011</v>
      </c>
      <c r="C6" s="119" t="str">
        <f>IF(J6&lt;&gt;"", $C$5, "")</f>
        <v>Jagdalpur</v>
      </c>
      <c r="D6" s="41" t="s">
        <v>279</v>
      </c>
      <c r="E6" s="65">
        <v>45994</v>
      </c>
      <c r="F6" s="38" t="s">
        <v>285</v>
      </c>
      <c r="G6" s="49" t="s">
        <v>268</v>
      </c>
      <c r="H6" s="49" t="s">
        <v>260</v>
      </c>
      <c r="I6" s="120" t="s">
        <v>270</v>
      </c>
      <c r="J6" s="120" t="s">
        <v>272</v>
      </c>
      <c r="K6" s="120" t="s">
        <v>273</v>
      </c>
      <c r="L6" s="11">
        <v>354005379</v>
      </c>
      <c r="M6" s="65" t="s">
        <v>257</v>
      </c>
      <c r="N6" s="124">
        <v>80000</v>
      </c>
      <c r="O6" s="124">
        <v>4270</v>
      </c>
      <c r="P6" s="121" t="s">
        <v>139</v>
      </c>
      <c r="Q6" s="80">
        <v>45751</v>
      </c>
      <c r="R6" s="124">
        <v>4270</v>
      </c>
      <c r="S6" s="124">
        <v>0</v>
      </c>
      <c r="T6" s="124">
        <v>0</v>
      </c>
      <c r="U6" s="125">
        <f t="shared" ref="U6:U69" si="1">IF(AND(ISBLANK(R6),ISBLANK(S6),ISBLANK(T6)),"",R6-(S6+T6))</f>
        <v>4270</v>
      </c>
      <c r="V6" s="117" t="s">
        <v>202</v>
      </c>
      <c r="W6" s="122" t="s">
        <v>287</v>
      </c>
    </row>
    <row r="7" spans="1:23" ht="25.05" customHeight="1" x14ac:dyDescent="0.3">
      <c r="A7" s="64">
        <v>3</v>
      </c>
      <c r="B7" s="60" t="str">
        <f t="shared" ref="B7:B70" si="2">IF(J7&lt;&gt;"", $B$5, "")</f>
        <v>CH3011</v>
      </c>
      <c r="C7" s="119" t="str">
        <f t="shared" ref="C7:C70" si="3">IF(J7&lt;&gt;"", $C$5, "")</f>
        <v>Jagdalpur</v>
      </c>
      <c r="D7" s="41" t="s">
        <v>279</v>
      </c>
      <c r="E7" s="65">
        <v>45994</v>
      </c>
      <c r="F7" s="38" t="s">
        <v>285</v>
      </c>
      <c r="G7" s="49" t="s">
        <v>268</v>
      </c>
      <c r="H7" s="49" t="s">
        <v>260</v>
      </c>
      <c r="I7" s="120" t="s">
        <v>270</v>
      </c>
      <c r="J7" s="120" t="s">
        <v>272</v>
      </c>
      <c r="K7" s="120" t="s">
        <v>273</v>
      </c>
      <c r="L7" s="11">
        <v>354005379</v>
      </c>
      <c r="M7" s="65" t="s">
        <v>257</v>
      </c>
      <c r="N7" s="124">
        <v>80000</v>
      </c>
      <c r="O7" s="124">
        <v>4270</v>
      </c>
      <c r="P7" s="121" t="s">
        <v>139</v>
      </c>
      <c r="Q7" s="80">
        <v>45870</v>
      </c>
      <c r="R7" s="124">
        <v>4270</v>
      </c>
      <c r="S7" s="124">
        <v>0</v>
      </c>
      <c r="T7" s="124">
        <v>0</v>
      </c>
      <c r="U7" s="125">
        <f t="shared" si="1"/>
        <v>4270</v>
      </c>
      <c r="V7" s="117" t="s">
        <v>202</v>
      </c>
      <c r="W7" s="122" t="s">
        <v>288</v>
      </c>
    </row>
    <row r="8" spans="1:23" ht="25.05" customHeight="1" x14ac:dyDescent="0.3">
      <c r="A8" s="64">
        <v>4</v>
      </c>
      <c r="B8" s="60" t="str">
        <f t="shared" si="2"/>
        <v>CH3011</v>
      </c>
      <c r="C8" s="119" t="str">
        <f t="shared" si="3"/>
        <v>Jagdalpur</v>
      </c>
      <c r="D8" s="41" t="s">
        <v>279</v>
      </c>
      <c r="E8" s="65">
        <v>45994</v>
      </c>
      <c r="F8" s="38" t="s">
        <v>285</v>
      </c>
      <c r="G8" s="49" t="s">
        <v>268</v>
      </c>
      <c r="H8" s="49" t="s">
        <v>260</v>
      </c>
      <c r="I8" s="120" t="s">
        <v>270</v>
      </c>
      <c r="J8" s="120" t="s">
        <v>272</v>
      </c>
      <c r="K8" s="120" t="s">
        <v>273</v>
      </c>
      <c r="L8" s="11">
        <v>354005379</v>
      </c>
      <c r="M8" s="65" t="s">
        <v>257</v>
      </c>
      <c r="N8" s="124">
        <v>80000</v>
      </c>
      <c r="O8" s="124">
        <v>4270</v>
      </c>
      <c r="P8" s="121" t="s">
        <v>139</v>
      </c>
      <c r="Q8" s="80">
        <v>45905</v>
      </c>
      <c r="R8" s="124">
        <v>4270</v>
      </c>
      <c r="S8" s="124">
        <v>0</v>
      </c>
      <c r="T8" s="124">
        <v>0</v>
      </c>
      <c r="U8" s="125">
        <f t="shared" si="1"/>
        <v>4270</v>
      </c>
      <c r="V8" s="117" t="s">
        <v>202</v>
      </c>
      <c r="W8" s="122" t="s">
        <v>289</v>
      </c>
    </row>
    <row r="9" spans="1:23" ht="25.05" customHeight="1" x14ac:dyDescent="0.3">
      <c r="A9" s="64">
        <v>5</v>
      </c>
      <c r="B9" s="60" t="str">
        <f t="shared" si="2"/>
        <v>CH3011</v>
      </c>
      <c r="C9" s="119" t="str">
        <f t="shared" si="3"/>
        <v>Jagdalpur</v>
      </c>
      <c r="D9" s="41" t="s">
        <v>279</v>
      </c>
      <c r="E9" s="65">
        <v>45994</v>
      </c>
      <c r="F9" s="38" t="s">
        <v>285</v>
      </c>
      <c r="G9" s="49" t="s">
        <v>268</v>
      </c>
      <c r="H9" s="49" t="s">
        <v>260</v>
      </c>
      <c r="I9" s="120" t="s">
        <v>270</v>
      </c>
      <c r="J9" s="120" t="s">
        <v>272</v>
      </c>
      <c r="K9" s="120" t="s">
        <v>273</v>
      </c>
      <c r="L9" s="11">
        <v>354005379</v>
      </c>
      <c r="M9" s="65" t="s">
        <v>257</v>
      </c>
      <c r="N9" s="124">
        <v>80000</v>
      </c>
      <c r="O9" s="124">
        <v>4270</v>
      </c>
      <c r="P9" s="121" t="s">
        <v>139</v>
      </c>
      <c r="Q9" s="80">
        <v>45933</v>
      </c>
      <c r="R9" s="124">
        <v>4270</v>
      </c>
      <c r="S9" s="124">
        <v>0</v>
      </c>
      <c r="T9" s="124">
        <v>0</v>
      </c>
      <c r="U9" s="125">
        <f t="shared" si="1"/>
        <v>4270</v>
      </c>
      <c r="V9" s="117" t="s">
        <v>202</v>
      </c>
      <c r="W9" s="122" t="s">
        <v>290</v>
      </c>
    </row>
    <row r="10" spans="1:23" ht="25.05" customHeight="1" x14ac:dyDescent="0.3">
      <c r="A10" s="64">
        <v>6</v>
      </c>
      <c r="B10" s="60" t="str">
        <f t="shared" si="2"/>
        <v>CH3011</v>
      </c>
      <c r="C10" s="119" t="str">
        <f t="shared" si="3"/>
        <v>Jagdalpur</v>
      </c>
      <c r="D10" s="41" t="s">
        <v>279</v>
      </c>
      <c r="E10" s="65">
        <v>45994</v>
      </c>
      <c r="F10" s="38" t="s">
        <v>285</v>
      </c>
      <c r="G10" s="49" t="s">
        <v>268</v>
      </c>
      <c r="H10" s="49" t="s">
        <v>260</v>
      </c>
      <c r="I10" s="120" t="s">
        <v>270</v>
      </c>
      <c r="J10" s="120" t="s">
        <v>272</v>
      </c>
      <c r="K10" s="120" t="s">
        <v>273</v>
      </c>
      <c r="L10" s="11">
        <v>354005379</v>
      </c>
      <c r="M10" s="65" t="s">
        <v>257</v>
      </c>
      <c r="N10" s="124">
        <v>80000</v>
      </c>
      <c r="O10" s="124">
        <v>4270</v>
      </c>
      <c r="P10" s="121" t="s">
        <v>139</v>
      </c>
      <c r="Q10" s="80">
        <v>45968</v>
      </c>
      <c r="R10" s="124">
        <v>4270</v>
      </c>
      <c r="S10" s="124">
        <v>0</v>
      </c>
      <c r="T10" s="124">
        <v>0</v>
      </c>
      <c r="U10" s="125">
        <f t="shared" si="1"/>
        <v>4270</v>
      </c>
      <c r="V10" s="117" t="s">
        <v>202</v>
      </c>
      <c r="W10" s="122" t="s">
        <v>291</v>
      </c>
    </row>
    <row r="11" spans="1:23" ht="25.05"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ref="D16:D70" si="4">IF(J16&lt;&gt;"", $D$5, "")</f>
        <v/>
      </c>
      <c r="E16" s="65"/>
      <c r="F16" s="38" t="str">
        <f t="shared" ref="F16:F70" si="5">IF(J16&lt;&gt;"", $F$5, "")</f>
        <v/>
      </c>
      <c r="G16" s="49" t="str">
        <f t="shared" ref="G16:G70" si="6">IF(J16&lt;&gt;"", $G$5, "")</f>
        <v/>
      </c>
      <c r="H16" s="49" t="str">
        <f t="shared" ref="H16:H70" si="7">IF(J16&lt;&gt;"", $H$5, "")</f>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5" sqref="A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258</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259</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245</v>
      </c>
      <c r="C5" s="38" t="s">
        <v>246</v>
      </c>
      <c r="D5" s="38" t="s">
        <v>262</v>
      </c>
      <c r="E5" s="38" t="s">
        <v>263</v>
      </c>
      <c r="F5" s="38" t="s">
        <v>264</v>
      </c>
      <c r="G5" s="84" t="s">
        <v>265</v>
      </c>
      <c r="H5" s="38" t="s">
        <v>266</v>
      </c>
      <c r="I5" s="84">
        <v>30368</v>
      </c>
      <c r="J5" s="38" t="s">
        <v>267</v>
      </c>
      <c r="K5" s="84">
        <v>30368</v>
      </c>
      <c r="L5" s="84" t="s">
        <v>268</v>
      </c>
      <c r="M5" s="38" t="s">
        <v>269</v>
      </c>
      <c r="N5" s="84">
        <v>45840</v>
      </c>
      <c r="O5" s="84" t="s">
        <v>270</v>
      </c>
      <c r="P5" s="84"/>
      <c r="Q5" s="38" t="s">
        <v>271</v>
      </c>
      <c r="R5" s="38" t="s">
        <v>247</v>
      </c>
      <c r="S5" s="84" t="s">
        <v>272</v>
      </c>
      <c r="T5" s="84" t="s">
        <v>272</v>
      </c>
      <c r="U5" s="84" t="s">
        <v>251</v>
      </c>
      <c r="V5" s="84" t="s">
        <v>248</v>
      </c>
      <c r="W5" s="84">
        <v>0</v>
      </c>
      <c r="X5" s="38" t="s">
        <v>249</v>
      </c>
      <c r="Y5" s="84">
        <v>354005379</v>
      </c>
      <c r="Z5" s="38" t="s">
        <v>273</v>
      </c>
      <c r="AA5" s="108" t="s">
        <v>257</v>
      </c>
      <c r="AB5" s="84">
        <v>80000</v>
      </c>
      <c r="AC5" s="108" t="s">
        <v>253</v>
      </c>
      <c r="AD5" s="84">
        <v>24</v>
      </c>
      <c r="AE5" s="84" t="s">
        <v>254</v>
      </c>
      <c r="AF5" s="84" t="s">
        <v>275</v>
      </c>
      <c r="AG5" s="108" t="s">
        <v>276</v>
      </c>
      <c r="AH5" s="84" t="s">
        <v>252</v>
      </c>
      <c r="AI5" s="108" t="s">
        <v>256</v>
      </c>
      <c r="AJ5" s="84">
        <v>4270</v>
      </c>
      <c r="AK5" s="84">
        <v>4270</v>
      </c>
      <c r="AL5" s="108" t="s">
        <v>255</v>
      </c>
      <c r="AM5" s="84">
        <v>52839.38</v>
      </c>
      <c r="AN5" s="112">
        <v>19750.62</v>
      </c>
      <c r="AO5" s="112">
        <v>72590</v>
      </c>
      <c r="AP5" s="112">
        <v>27160.62</v>
      </c>
      <c r="AQ5" s="112">
        <v>2352.38</v>
      </c>
      <c r="AR5" s="112">
        <v>29513</v>
      </c>
      <c r="AS5" s="112">
        <v>23341.24</v>
      </c>
      <c r="AT5" s="112">
        <v>2278.7600000000002</v>
      </c>
      <c r="AU5" s="112">
        <v>25620</v>
      </c>
      <c r="AV5" s="84">
        <v>23</v>
      </c>
      <c r="AW5" s="84"/>
      <c r="AX5" s="84"/>
      <c r="AY5" s="108"/>
      <c r="AZ5" s="84"/>
      <c r="BA5" s="84"/>
      <c r="BB5" s="84" t="s">
        <v>250</v>
      </c>
      <c r="BC5" s="84"/>
      <c r="BD5" s="108"/>
      <c r="BE5" s="84">
        <v>0</v>
      </c>
      <c r="BF5" s="38" t="s">
        <v>272</v>
      </c>
      <c r="BG5" s="84" t="s">
        <v>274</v>
      </c>
      <c r="BH5" s="114" t="s">
        <v>277</v>
      </c>
      <c r="BI5" s="38" t="s">
        <v>110</v>
      </c>
      <c r="BJ5" s="85">
        <v>45994</v>
      </c>
      <c r="BK5" s="84"/>
      <c r="BL5" s="38" t="s">
        <v>114</v>
      </c>
      <c r="BM5" s="115" t="s">
        <v>119</v>
      </c>
      <c r="BN5" s="116" t="s">
        <v>200</v>
      </c>
      <c r="BO5" s="84" t="s">
        <v>242</v>
      </c>
      <c r="BP5" s="84">
        <v>25620</v>
      </c>
      <c r="BQ5" s="117" t="s">
        <v>202</v>
      </c>
      <c r="BR5" s="118" t="s">
        <v>292</v>
      </c>
    </row>
    <row r="6" spans="1:70" s="113" customFormat="1" ht="15" customHeight="1" x14ac:dyDescent="0.3">
      <c r="A6" s="84"/>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30"/>
    </row>
    <row r="92" spans="1:70" s="113" customFormat="1" ht="15" customHeight="1" x14ac:dyDescent="0.3">
      <c r="A92" s="84"/>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30"/>
    </row>
    <row r="93" spans="1:70" s="113" customFormat="1" ht="15" customHeight="1" x14ac:dyDescent="0.3">
      <c r="A93" s="84"/>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Vishal Kumar Poddar</cp:lastModifiedBy>
  <cp:lastPrinted>2025-05-06T06:37:39Z</cp:lastPrinted>
  <dcterms:created xsi:type="dcterms:W3CDTF">2023-04-07T11:05:50Z</dcterms:created>
  <dcterms:modified xsi:type="dcterms:W3CDTF">2025-12-08T03:26:51Z</dcterms:modified>
</cp:coreProperties>
</file>