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CLV Upload 10th Feb\FN25-26-03171_Not Upload\"/>
    </mc:Choice>
  </mc:AlternateContent>
  <xr:revisionPtr revIDLastSave="0" documentId="13_ncr:1_{45A605BC-99D5-48D2-91D7-6C9E490DAFD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2" activeTab="2"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<sst xmlns="http://schemas.openxmlformats.org/spreadsheetml/2006/main" count="975" uniqueCount="430">
  <si>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</si>
  <si>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</si>
  <si>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</si>
  <si>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</si>
  <si>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</si>
  <si>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</si>
  <si>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</si>
  <si>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</si>
  <si>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</si>
  <si>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</si>
  <si>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</si>
  <si>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</si>
  <si>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</si>
  <si>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</si>
  <si>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</si>
  <si>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</si>
  <si>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</si>
  <si>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</si>
  <si>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</si>
  <si>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</si>
  <si>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</si>
  <si>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</si>
  <si>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</si>
  <si>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</si>
  <si>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</si>
  <si>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</si>
  <si>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</si>
  <si>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</si>
  <si>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</si>
  <si>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</si>
  <si>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</si>
  <si>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</si>
  <si>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</si>
  <si>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</si>
  <si>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</si>
  <si>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</si>
  <si>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</si>
  <si>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</si>
  <si>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</si>
  <si>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</si>
  <si>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</si>
  <si>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</si>
  <si>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</si>
  <si>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</si>
  <si>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</si>
  <si>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</si>
  <si>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</si>
  <si>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</si>
  <si>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</si>
  <si>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</si>
  <si>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</si>
  <si>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</si>
  <si>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</si>
  <si>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</si>
  <si>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</si>
  <si>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</si>
  <si>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</si>
  <si>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</si>
  <si>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</si>
  <si>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</si>
  <si>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</si>
  <si>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</si>
  <si>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</si>
  <si>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</si>
  <si>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</si>
  <si>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</si>
  <si>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</si>
  <si>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</si>
  <si>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</si>
  <si>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</si>
  <si>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</si>
  <si>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</si>
  <si>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</si>
  <si>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</si>
  <si>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</si>
  <si>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</si>
  <si>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</si>
  <si>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</si>
  <si>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</si>
  <si>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</si>
  <si>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</si>
  <si>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</si>
  <si>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</si>
  <si>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</si>
  <si>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</si>
  <si>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</si>
  <si>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</si>
  <si>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</si>
  <si>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</si>
  <si>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</si>
  <si>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</si>
  <si>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</si>
  <si>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</si>
  <si>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</si>
  <si>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</si>
  <si>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</si>
  <si>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</si>
  <si>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</si>
  <si>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</si>
  <si>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</si>
  <si>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</si>
  <si>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</si>
  <si>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</si>
  <si>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</si>
  <si>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</si>
  <si>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</si>
  <si>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</si>
  <si>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</si>
  <si>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</si>
  <si>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</si>
  <si>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</si>
  <si>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</si>
  <si>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</si>
  <si>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</si>
  <si>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</si>
  <si>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</si>
  <si>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</si>
  <si>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</si>
  <si>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</si>
  <si>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</si>
  <si>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</si>
  <si>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</si>
  <si>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</si>
  <si>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</si>
  <si>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</si>
  <si>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</si>
  <si>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</si>
  <si>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</si>
  <si>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</si>
  <si>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</si>
  <si>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</si>
  <si>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</si>
  <si>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</si>
  <si>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</si>
  <si>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</si>
  <si>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</si>
  <si>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</si>
  <si>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</si>
  <si>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</si>
  <si>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</si>
  <si>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</si>
  <si>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</si>
  <si>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</si>
  <si>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</si>
  <si>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</si>
  <si>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</si>
  <si>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</si>
  <si>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</si>
  <si>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</si>
  <si>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</si>
  <si>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</si>
  <si>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</si>
  <si>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</si>
  <si>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</si>
  <si>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</si>
  <si>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</si>
  <si>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</si>
  <si>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</si>
  <si>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</si>
  <si>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</si>
  <si>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</si>
  <si>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</si>
  <si>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</si>
  <si>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</si>
  <si>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</si>
  <si>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</si>
  <si>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</si>
  <si>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</si>
  <si>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</si>
  <si>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</si>
  <si>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</si>
  <si>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</si>
  <si>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</si>
  <si>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</si>
  <si>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</si>
  <si>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</si>
  <si>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</si>
  <si>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</si>
  <si>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</si>
  <si>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</si>
  <si>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</si>
  <si>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</si>
  <si>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</si>
  <si>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</si>
  <si>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</si>
  <si>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</si>
  <si>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</si>
  <si>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</si>
  <si>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</si>
  <si>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</si>
  <si>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</si>
  <si>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</si>
  <si>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</si>
  <si>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</si>
  <si>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</si>
  <si>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</si>
  <si>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</si>
  <si>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</si>
  <si>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</si>
  <si>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</si>
  <si>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</si>
  <si>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</si>
  <si>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</si>
  <si>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</si>
  <si>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</si>
  <si>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</si>
  <si>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</si>
  <si>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</si>
  <si>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</si>
  <si>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</si>
  <si>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</si>
  <si>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</si>
  <si>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</si>
  <si>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</si>
  <si>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</si>
  <si>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</si>
  <si>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</si>
  <si>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</si>
  <si>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</si>
  <si>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</si>
  <si>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</si>
  <si>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</si>
  <si>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</si>
  <si>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</si>
  <si>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</si>
  <si>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</si>
  <si>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</si>
  <si>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</si>
  <si>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</si>
  <si>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</si>
  <si>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</si>
  <si>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</si>
  <si>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</si>
  <si>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</si>
  <si>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</si>
  <si>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</si>
  <si>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</si>
  <si>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</si>
  <si>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</si>
  <si>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</si>
  <si>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</si>
  <si>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</si>
  <si>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</si>
  <si>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</si>
  <si>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</si>
  <si>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</si>
  <si>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</si>
  <si>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Bihar-2</t>
  </si>
  <si>
    <t>Saket Nath Thakur/SF0062081</t>
  </si>
  <si>
    <t>North</t>
  </si>
  <si>
    <t>Chetana</t>
  </si>
  <si>
    <t>HINDU</t>
  </si>
  <si>
    <t>Agriculture &amp; Farming</t>
  </si>
  <si>
    <t>2</t>
  </si>
  <si>
    <t>&gt; 2 to 4 Years</t>
  </si>
  <si>
    <t>Open</t>
  </si>
  <si>
    <t/>
  </si>
  <si>
    <t>Md Ejaz Ahmad/SF0042310</t>
  </si>
  <si>
    <t>Patna</t>
  </si>
  <si>
    <t>Bhagalpur</t>
  </si>
  <si>
    <t>Amarpur</t>
  </si>
  <si>
    <t>BH3240</t>
  </si>
  <si>
    <t>Gogri</t>
  </si>
  <si>
    <t>MADARPUR</t>
  </si>
  <si>
    <t>SF0069845</t>
  </si>
  <si>
    <t>Raushan Raushan kumar kumar</t>
  </si>
  <si>
    <t>MADARPUR C21</t>
  </si>
  <si>
    <t>MADARPUR C21 Madarpur Pakrail Patelnager Bharra Ward 11</t>
  </si>
  <si>
    <t>SSF2742365</t>
  </si>
  <si>
    <t>SC</t>
  </si>
  <si>
    <t>BANDANA DEVI</t>
  </si>
  <si>
    <t>31-Mar-2024</t>
  </si>
  <si>
    <t>Thu</t>
  </si>
  <si>
    <t>3.28 Yrs</t>
  </si>
  <si>
    <t>13 Sep 2022</t>
  </si>
  <si>
    <t>02-May-2024</t>
  </si>
  <si>
    <t>08-Dec-2025</t>
  </si>
  <si>
    <t>8404966783</t>
  </si>
  <si>
    <t>SSF2849858</t>
  </si>
  <si>
    <t>OBC</t>
  </si>
  <si>
    <t>RADHA DEVI</t>
  </si>
  <si>
    <t>SSF2742314</t>
  </si>
  <si>
    <t>GENERAL</t>
  </si>
  <si>
    <t>ANITA DEVI</t>
  </si>
  <si>
    <t>3.20 Yrs</t>
  </si>
  <si>
    <t>11 Oct 2022</t>
  </si>
  <si>
    <t>01-Oct-2024</t>
  </si>
  <si>
    <t>GL-2</t>
  </si>
  <si>
    <t>07-Nov-2024</t>
  </si>
  <si>
    <t>9128516264</t>
  </si>
  <si>
    <t>6202820840</t>
  </si>
  <si>
    <t>LO Varun Kumar Taken EMI from the borrower of Rs.3470 on 03-10-2024 but amount not accounted in FIMO.</t>
  </si>
  <si>
    <t>Ok.</t>
  </si>
  <si>
    <t>MADARPUR C18</t>
  </si>
  <si>
    <t>MADARPUR C18 Jangli Devi Fudki Chak1</t>
  </si>
  <si>
    <t>SSF4353700</t>
  </si>
  <si>
    <t>Animal Feed And Fodder</t>
  </si>
  <si>
    <t>RANJAN DEVI</t>
  </si>
  <si>
    <t>SSF5096203</t>
  </si>
  <si>
    <t>SULOCHANA DEVI</t>
  </si>
  <si>
    <t>SSF4353662</t>
  </si>
  <si>
    <t>KIRAN DEVI</t>
  </si>
  <si>
    <t>SSF4381972</t>
  </si>
  <si>
    <t>SUNITA KUMARI</t>
  </si>
  <si>
    <t>SSF4381010</t>
  </si>
  <si>
    <t>SANJO DEVI</t>
  </si>
  <si>
    <t>24-Aug-2023</t>
  </si>
  <si>
    <t>1</t>
  </si>
  <si>
    <t>2.33 Yrs</t>
  </si>
  <si>
    <t>24 Aug 2023</t>
  </si>
  <si>
    <t>04-Oct-2023</t>
  </si>
  <si>
    <t>04-May-2025</t>
  </si>
  <si>
    <t>30-Sep-2025</t>
  </si>
  <si>
    <t>19-Dec-2023</t>
  </si>
  <si>
    <t>2.01 Yrs</t>
  </si>
  <si>
    <t>19 Dec 2023</t>
  </si>
  <si>
    <t>05-Feb-2024</t>
  </si>
  <si>
    <t>12-Dec-2025</t>
  </si>
  <si>
    <t>02-Aug-2025</t>
  </si>
  <si>
    <t>04-Sep-2025</t>
  </si>
  <si>
    <t>04-Dec-2025</t>
  </si>
  <si>
    <t>27-Aug-2025</t>
  </si>
  <si>
    <t>02-Oct-2025</t>
  </si>
  <si>
    <t>12-Nov-2025</t>
  </si>
  <si>
    <t>2.16 Yrs</t>
  </si>
  <si>
    <t>9102165415</t>
  </si>
  <si>
    <t>8678861114</t>
  </si>
  <si>
    <t>9973375421</t>
  </si>
  <si>
    <t>9199748620</t>
  </si>
  <si>
    <t>9939381777</t>
  </si>
  <si>
    <t>Borrower not paying the EMI.</t>
  </si>
  <si>
    <t>Loan Card not available at the time of Center Visit.</t>
  </si>
  <si>
    <t>USRI</t>
  </si>
  <si>
    <t>SF0084986</t>
  </si>
  <si>
    <t>Himanshu Kumar</t>
  </si>
  <si>
    <t>USRI C6</t>
  </si>
  <si>
    <t>USRI C6 Gogri Bazar Aabha 21</t>
  </si>
  <si>
    <t>SSF2886124</t>
  </si>
  <si>
    <t>Animal Husbandry &amp; Poultry</t>
  </si>
  <si>
    <t>PINKU DEVI</t>
  </si>
  <si>
    <t>SSF2886509</t>
  </si>
  <si>
    <t>MUSLIM</t>
  </si>
  <si>
    <t>Barber Shop</t>
  </si>
  <si>
    <t>SAMINA KHATOON</t>
  </si>
  <si>
    <t>SSF2886126</t>
  </si>
  <si>
    <t xml:space="preserve">SABRA KHATOON </t>
  </si>
  <si>
    <t>SSF4562915</t>
  </si>
  <si>
    <t>EBC</t>
  </si>
  <si>
    <t>PAKIZA KHATUN</t>
  </si>
  <si>
    <t>SSF2886125</t>
  </si>
  <si>
    <t>RESHMA PRAWEEN</t>
  </si>
  <si>
    <t>SSF4562912</t>
  </si>
  <si>
    <t>MOSARRAT PRAVEEN</t>
  </si>
  <si>
    <t>18-Oct-2022</t>
  </si>
  <si>
    <t>Tue</t>
  </si>
  <si>
    <t>3.18 Yrs</t>
  </si>
  <si>
    <t>18 Oct 2022</t>
  </si>
  <si>
    <t>04-Dec-2022</t>
  </si>
  <si>
    <t>02-Dec-2025</t>
  </si>
  <si>
    <t>31-Dec-2024</t>
  </si>
  <si>
    <t>19-Apr-2024</t>
  </si>
  <si>
    <t>04-Jun-2024</t>
  </si>
  <si>
    <t>27-May-2025</t>
  </si>
  <si>
    <t>21-Nov-2024</t>
  </si>
  <si>
    <t>2.25 Yrs</t>
  </si>
  <si>
    <t>21 Sep 2023</t>
  </si>
  <si>
    <t>07-Jan-2025</t>
  </si>
  <si>
    <t>15-Dec-2025</t>
  </si>
  <si>
    <t>30-Jun-2025</t>
  </si>
  <si>
    <t>3</t>
  </si>
  <si>
    <t>10-Dec-2025</t>
  </si>
  <si>
    <t>9318340683</t>
  </si>
  <si>
    <t>9709878817</t>
  </si>
  <si>
    <t>7058505512</t>
  </si>
  <si>
    <t>7783895336</t>
  </si>
  <si>
    <t>9263652816</t>
  </si>
  <si>
    <t>8369342853</t>
  </si>
  <si>
    <t>ok.</t>
  </si>
  <si>
    <t>USRI C8</t>
  </si>
  <si>
    <t>USRI C8 Gogri Bazar Shakina1</t>
  </si>
  <si>
    <t>SSF3053879</t>
  </si>
  <si>
    <t xml:space="preserve">Hotel Business </t>
  </si>
  <si>
    <t>KHUSTARA KHATUN</t>
  </si>
  <si>
    <t>14-Dec-2022</t>
  </si>
  <si>
    <t>3.02 Yrs</t>
  </si>
  <si>
    <t>14 Dec 2022</t>
  </si>
  <si>
    <t>04-Feb-2023</t>
  </si>
  <si>
    <t>04-Dec-2024</t>
  </si>
  <si>
    <t>6209775475</t>
  </si>
  <si>
    <t>LO Varun Kumar Taken EMI from the borrower of Rs.2350 on 04-01-2025 but amount not accounted in FIMO.</t>
  </si>
  <si>
    <t>SSF2948780</t>
  </si>
  <si>
    <t>RABINA KHATUN</t>
  </si>
  <si>
    <t>2.36 Yrs</t>
  </si>
  <si>
    <t>13 Aug 2023</t>
  </si>
  <si>
    <t>26-Nov-2025</t>
  </si>
  <si>
    <t>9570518570</t>
  </si>
  <si>
    <t>On complain number F2425-02158 &amp; F2425-02159 these fraud dated are mentioned but till now amount not posted in FIMO. Fraud I'd- 352514657. Viswas loan card not available .</t>
  </si>
  <si>
    <t>SSF2922136</t>
  </si>
  <si>
    <t xml:space="preserve">SHAKINA KHATUN </t>
  </si>
  <si>
    <t>27-Oct-2022</t>
  </si>
  <si>
    <t>3.16 Yrs</t>
  </si>
  <si>
    <t>27 Oct 2022</t>
  </si>
  <si>
    <t>02-Aug-2024</t>
  </si>
  <si>
    <t>6202320832</t>
  </si>
  <si>
    <t>According to loan card 3 emi is not paid by borrower but according to borrower she paid compleate Emi to the center leader but center leader not paid to LO.And also sign not available in Loan card.</t>
  </si>
  <si>
    <t>Loan Card not available. Migrated Borrower.</t>
  </si>
  <si>
    <t>Borrower not available at the time of Center Visit.</t>
  </si>
  <si>
    <t>Borrower Migrated.</t>
  </si>
  <si>
    <t>Loan Outstanding Report Detailed Recon as on 22-Dec-2025</t>
  </si>
  <si>
    <t>Report generation date &amp; time: Monday, December 22, 2025 12:55 PM</t>
  </si>
  <si>
    <t>Dual Staff</t>
  </si>
  <si>
    <t>R</t>
  </si>
  <si>
    <t>Md Tabrej Ansari</t>
  </si>
  <si>
    <t>SF0053788</t>
  </si>
  <si>
    <t>BM</t>
  </si>
  <si>
    <t>Available &amp; Updated</t>
  </si>
  <si>
    <t>L</t>
  </si>
  <si>
    <t>Kamlesh Kumar</t>
  </si>
  <si>
    <t>SF0097227</t>
  </si>
  <si>
    <t>BQM</t>
  </si>
  <si>
    <t>Varun Kumar Sharma</t>
  </si>
  <si>
    <t>SF0065904</t>
  </si>
  <si>
    <t>FN25-26-03171</t>
  </si>
  <si>
    <t>FIR Not Filled</t>
  </si>
  <si>
    <t>IA</t>
  </si>
  <si>
    <t>Prakash poddar/ SF0034059</t>
  </si>
  <si>
    <t>Akhilesh Kumar/SF0079698</t>
  </si>
  <si>
    <t>Terminated</t>
  </si>
  <si>
    <t>Completed-Report Submitted</t>
  </si>
  <si>
    <t>1.Fraud has been identified by IA team on 07-12-2025 against LO Varun KUmar Sharma /SF0065904 for collection misappropriation.
2.Complain team raised complain on 08-12-2025 against LO Varun KUmar Sharma /SF0065904 vide complain Number - FN25-26-03171.
3.At the time of complain raised 1 borrower was affected of Rs.3470.\
4.After verification done by FRM team out of 17 borrowers 2 borrower was affected of Rs.5820.
5.BQM was terminated from the company on 17-04-2025.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</si>
</sst>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G5" sqref="G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BH3240</v>
      </c>
      <c r="D5" s="63" t="str">
        <f>IF('Physical Cash at Safe'!D28="Yes", 'Physical Cash at Safe'!A4, 'Borrower Wise Details'!C5)</f>
        <v>Gogri</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45998</v>
      </c>
      <c r="H5" s="107" t="s">
        <v>424</v>
      </c>
      <c r="I5" s="61">
        <v>45999</v>
      </c>
      <c r="J5" s="74" t="str">
        <f>IF('Physical Cash at Safe'!D28="Yes",'Physical Cash at Safe'!E28,IF('Borrower Wise Details'!D5&lt;&gt;"",'Borrower Wise Details'!D5,""))</f>
        <v>FN25-26-03171</v>
      </c>
      <c r="K5" s="81">
        <v>1</v>
      </c>
      <c r="L5" s="82">
        <v>3470</v>
      </c>
      <c r="M5" s="82">
        <v>0</v>
      </c>
      <c r="N5" s="82" t="s">
        <v>425</v>
      </c>
      <c r="O5" s="82" t="s">
        <v>426</v>
      </c>
      <c r="P5" s="82" t="s">
        <v>246</v>
      </c>
      <c r="Q5" s="82" t="s">
        <v>248</v>
      </c>
      <c r="R5" s="75" t="str">
        <f>IF('Physical Cash at Safe'!$D$28="Yes", 'Physical Cash at Safe'!$A$28, IF('Borrower Wise Details'!F5&lt;&gt;"", 'Borrower Wise Details'!F5, ""))</f>
        <v>Varun Kumar Sharma</v>
      </c>
      <c r="S5" s="74" t="str">
        <f>IF('Physical Cash at Safe'!$D$28="Yes", 'Physical Cash at Safe'!$C$28, IF('Borrower Wise Details'!H5&lt;&gt;"", 'Borrower Wise Details'!H5, ""))</f>
        <v>BQM</v>
      </c>
      <c r="T5" s="74" t="str">
        <f>IF('Physical Cash at Safe'!$D$28="Yes", 'Physical Cash at Safe'!$B$28, IF('Borrower Wise Details'!G5&lt;&gt;"", 'Borrower Wise Details'!G5, ""))</f>
        <v>SF0065904</v>
      </c>
      <c r="U5" s="77" t="s">
        <v>427</v>
      </c>
      <c r="V5" s="61">
        <v>45764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428</v>
      </c>
      <c r="Z5" s="61">
        <v>46014</v>
      </c>
      <c r="AA5" s="61">
        <v>46015</v>
      </c>
      <c r="AB5" s="94" cm="1">
        <f t="array" ref="AB5">IF(COUNTA('Loan Outstanding Report'!$BI$5:$BI$6000)=0,"",SUMPRODUCT(--(FREQUENCY(IF('Loan Outstanding Report'!$BI$5:$BI$6000&lt;&gt;"",MATCH('Loan Outstanding Report'!$S$5:$S$6000,'Loan Outstanding Report'!$S$5:$S$6000,0)),ROW('Loan Outstanding Report'!$S$5:$S$6000)-ROW('Loan Outstanding Report'!S5)+1)&gt;0)))</f>
        <v>17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5820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5820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46064</v>
      </c>
      <c r="AH5" s="70" t="s">
        <v>429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abSelected="1"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BH3240</v>
      </c>
      <c r="C5" s="50" t="str">
        <f>IF('Fraud Investigation Report'!D5="", "", 'Fraud Investigation Report'!D5)</f>
        <v>Gogri</v>
      </c>
      <c r="D5" s="68" t="str">
        <f>IF(OR('Fraud Investigation Report'!R5="", 'Fraud Investigation Report'!R5=0), "", 'Fraud Investigation Report'!R5)</f>
        <v>Varun Kumar Sharma</v>
      </c>
      <c r="E5" s="68" t="str">
        <f>IF(OR('Fraud Investigation Report'!T5="", 'Fraud Investigation Report'!T5=0), "", 'Fraud Investigation Report'!T5)</f>
        <v>SF0065904</v>
      </c>
      <c r="F5" s="68" t="str">
        <f>IF(OR('Fraud Investigation Report'!S5="", 'Fraud Investigation Report'!S5=0), "", 'Fraud Investigation Report'!S5)</f>
        <v>BQM</v>
      </c>
      <c r="G5" s="50" t="str">
        <f>IF('Fraud Investigation Report'!J5="", "", 'Fraud Investigation Report'!J5)</f>
        <v>FN25-26-03171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5820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5820</v>
      </c>
      <c r="O5" s="69">
        <f>IF('Fraud Investigation Report'!AD5="", "", 'Fraud Investigation Report'!AD5)</f>
        <v>0</v>
      </c>
      <c r="P5" s="126">
        <f>IF(AND(N5="", O5=""), "", IF(O5="", N5, N5 - IF(ISNUMBER(O5), O5, 0)))</f>
        <v>5820</v>
      </c>
      <c r="Q5" s="49"/>
      <c r="R5" s="84" t="s">
        <v>423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261</v>
      </c>
      <c r="B4" s="41" t="s">
        <v>262</v>
      </c>
      <c r="C4" s="41" t="s">
        <v>260</v>
      </c>
      <c r="D4" s="41" t="s">
        <v>259</v>
      </c>
      <c r="E4" s="41" t="s">
        <v>258</v>
      </c>
    </row>
    <row r="5" spans="1:5" ht="35.25" customHeight="1" x14ac:dyDescent="0.35">
      <c r="A5" s="17" t="s">
        <v>5</v>
      </c>
      <c r="B5" s="17" t="s">
        <v>99</v>
      </c>
      <c r="C5" s="17" t="s">
        <v>216</v>
      </c>
      <c r="D5" s="17" t="s">
        <v>100</v>
      </c>
      <c r="E5" s="17" t="s">
        <v>69</v>
      </c>
    </row>
    <row r="6" spans="1:5" ht="25.5" customHeight="1" x14ac:dyDescent="0.35">
      <c r="A6" s="42" t="s">
        <v>247</v>
      </c>
      <c r="B6" s="18">
        <v>46014</v>
      </c>
      <c r="C6" s="18">
        <v>46013</v>
      </c>
      <c r="D6" s="18">
        <v>46014</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3" t="s">
        <v>97</v>
      </c>
      <c r="B20" s="144"/>
      <c r="C20" s="32">
        <v>0</v>
      </c>
      <c r="D20" s="33" t="s">
        <v>91</v>
      </c>
      <c r="E20" s="34">
        <v>0</v>
      </c>
    </row>
    <row r="21" spans="1:5" ht="30" customHeight="1" x14ac:dyDescent="0.35">
      <c r="A21" s="145" t="s">
        <v>88</v>
      </c>
      <c r="B21" s="146"/>
      <c r="C21" s="34">
        <v>0</v>
      </c>
      <c r="D21" s="33" t="s">
        <v>89</v>
      </c>
      <c r="E21" s="34">
        <v>0</v>
      </c>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215</v>
      </c>
      <c r="E23" s="34">
        <v>0</v>
      </c>
    </row>
    <row r="24" spans="1:5" ht="82.5" customHeight="1" x14ac:dyDescent="0.35">
      <c r="A24" s="33" t="s">
        <v>80</v>
      </c>
      <c r="B24" s="130"/>
      <c r="C24" s="130"/>
      <c r="D24" s="130"/>
      <c r="E24" s="130"/>
    </row>
    <row r="25" spans="1:5" ht="57.75" customHeight="1" x14ac:dyDescent="0.35">
      <c r="A25" s="36" t="s">
        <v>81</v>
      </c>
      <c r="B25" s="152"/>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c r="D30" s="158"/>
      <c r="E30" s="159"/>
    </row>
    <row r="31" spans="1:5" ht="15" customHeight="1" x14ac:dyDescent="0.35">
      <c r="A31" s="160"/>
      <c r="B31" s="161"/>
      <c r="C31" s="161"/>
      <c r="D31" s="161"/>
      <c r="E31" s="162"/>
    </row>
    <row r="32" spans="1:5" ht="24.75" customHeight="1" x14ac:dyDescent="0.35">
      <c r="A32" s="37" t="s">
        <v>219</v>
      </c>
      <c r="B32" s="38" t="s">
        <v>410</v>
      </c>
      <c r="C32" s="37" t="s">
        <v>82</v>
      </c>
      <c r="D32" s="153" t="s">
        <v>415</v>
      </c>
      <c r="E32" s="154"/>
    </row>
    <row r="33" spans="1:5" ht="18" customHeight="1" x14ac:dyDescent="0.35">
      <c r="A33" s="37" t="s">
        <v>83</v>
      </c>
      <c r="B33" s="106" t="s">
        <v>411</v>
      </c>
      <c r="C33" s="39" t="s">
        <v>84</v>
      </c>
      <c r="D33" s="147" t="s">
        <v>416</v>
      </c>
      <c r="E33" s="148"/>
    </row>
    <row r="34" spans="1:5" ht="26" x14ac:dyDescent="0.35">
      <c r="A34" s="39" t="s">
        <v>220</v>
      </c>
      <c r="B34" s="38" t="s">
        <v>412</v>
      </c>
      <c r="C34" s="39" t="s">
        <v>221</v>
      </c>
      <c r="D34" s="149" t="s">
        <v>417</v>
      </c>
      <c r="E34" s="150"/>
    </row>
    <row r="35" spans="1:5" ht="26" x14ac:dyDescent="0.35">
      <c r="A35" s="39" t="s">
        <v>222</v>
      </c>
      <c r="B35" s="38" t="s">
        <v>413</v>
      </c>
      <c r="C35" s="39" t="s">
        <v>224</v>
      </c>
      <c r="D35" s="149" t="s">
        <v>418</v>
      </c>
      <c r="E35" s="150"/>
    </row>
    <row r="36" spans="1:5" ht="25.5" customHeight="1" x14ac:dyDescent="0.35">
      <c r="A36" s="39" t="s">
        <v>223</v>
      </c>
      <c r="B36" s="38" t="s">
        <v>414</v>
      </c>
      <c r="C36" s="39" t="s">
        <v>225</v>
      </c>
      <c r="D36" s="151" t="s">
        <v>419</v>
      </c>
      <c r="E36" s="151"/>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1" zoomScale="90" zoomScaleNormal="90" workbookViewId="0">
      <selection activeCell="Q5" sqref="Q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BH3240</v>
      </c>
      <c r="C5" s="119" t="str">
        <f>IF('Loan Outstanding Report'!$H$5="", "", 'Loan Outstanding Report'!$H$5)</f>
        <v>Gogri</v>
      </c>
      <c r="D5" s="41" t="s">
        <v>422</v>
      </c>
      <c r="E5" s="65">
        <v>46014</v>
      </c>
      <c r="F5" s="38" t="s">
        <v>420</v>
      </c>
      <c r="G5" s="49" t="s">
        <v>421</v>
      </c>
      <c r="H5" s="49" t="s">
        <v>419</v>
      </c>
      <c r="I5" s="120" t="s">
        <v>266</v>
      </c>
      <c r="J5" s="120" t="s">
        <v>268</v>
      </c>
      <c r="K5" s="120" t="s">
        <v>270</v>
      </c>
      <c r="L5" s="11">
        <v>356223318</v>
      </c>
      <c r="M5" s="65" t="s">
        <v>271</v>
      </c>
      <c r="N5" s="124">
        <v>65000</v>
      </c>
      <c r="O5" s="124">
        <v>3470</v>
      </c>
      <c r="P5" s="121" t="s">
        <v>139</v>
      </c>
      <c r="Q5" s="80">
        <v>45568</v>
      </c>
      <c r="R5" s="124">
        <v>3470</v>
      </c>
      <c r="S5" s="124">
        <v>0</v>
      </c>
      <c r="T5" s="124">
        <v>0</v>
      </c>
      <c r="U5" s="125">
        <f t="shared" ref="U5" si="0">IF(AND(ISBLANK(R5),ISBLANK(S5),ISBLANK(T5)),"",R5-(S5+T5))</f>
        <v>3470</v>
      </c>
      <c r="V5" s="117" t="s">
        <v>201</v>
      </c>
      <c r="W5" s="122" t="s">
        <v>291</v>
      </c>
    </row>
    <row r="6" spans="1:23" ht="25" customHeight="1" x14ac:dyDescent="0.3">
      <c r="A6" s="64">
        <v>2</v>
      </c>
      <c r="B6" s="60" t="str">
        <f>IF(J6&lt;&gt;"", $B$5, "")</f>
        <v>BH3240</v>
      </c>
      <c r="C6" s="119" t="str">
        <f>IF(J6&lt;&gt;"", $C$5, "")</f>
        <v>Gogri</v>
      </c>
      <c r="D6" s="41" t="str">
        <f>IF(J6&lt;&gt;"", $D$5, "")</f>
        <v>FN25-26-03171</v>
      </c>
      <c r="E6" s="65">
        <v>46014</v>
      </c>
      <c r="F6" s="38" t="str">
        <f>IF(J6&lt;&gt;"", $F$5, "")</f>
        <v>Varun Kumar Sharma</v>
      </c>
      <c r="G6" s="49" t="str">
        <f>IF(J6&lt;&gt;"", $G$5, "")</f>
        <v>SF0065904</v>
      </c>
      <c r="H6" s="49" t="str">
        <f>IF(J6&lt;&gt;"", $H$5, "")</f>
        <v>BQM</v>
      </c>
      <c r="I6" s="120" t="s">
        <v>378</v>
      </c>
      <c r="J6" s="120" t="s">
        <v>380</v>
      </c>
      <c r="K6" s="120" t="s">
        <v>382</v>
      </c>
      <c r="L6" s="11">
        <v>349864619</v>
      </c>
      <c r="M6" s="65" t="s">
        <v>383</v>
      </c>
      <c r="N6" s="124">
        <v>43840</v>
      </c>
      <c r="O6" s="124">
        <v>2350</v>
      </c>
      <c r="P6" s="121" t="s">
        <v>139</v>
      </c>
      <c r="Q6" s="80">
        <v>45661</v>
      </c>
      <c r="R6" s="124">
        <v>2350</v>
      </c>
      <c r="S6" s="124">
        <v>0</v>
      </c>
      <c r="T6" s="124">
        <v>0</v>
      </c>
      <c r="U6" s="125">
        <f t="shared" ref="U6:U69" si="1">IF(AND(ISBLANK(R6),ISBLANK(S6),ISBLANK(T6)),"",R6-(S6+T6))</f>
        <v>2350</v>
      </c>
      <c r="V6" s="117" t="s">
        <v>201</v>
      </c>
      <c r="W6" s="122" t="s">
        <v>389</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B1" zoomScale="80" zoomScaleNormal="80" workbookViewId="0">
      <selection activeCell="AV4" sqref="AV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t="s">
        <v>408</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t="s">
        <v>409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249</v>
      </c>
      <c r="C5" s="38" t="s">
        <v>247</v>
      </c>
      <c r="D5" s="38" t="s">
        <v>258</v>
      </c>
      <c r="E5" s="38" t="s">
        <v>259</v>
      </c>
      <c r="F5" s="38" t="s">
        <v>260</v>
      </c>
      <c r="G5" s="84" t="s">
        <v>261</v>
      </c>
      <c r="H5" s="38" t="s">
        <v>262</v>
      </c>
      <c r="I5" s="84">
        <v>185245</v>
      </c>
      <c r="J5" s="38" t="s">
        <v>263</v>
      </c>
      <c r="K5" s="84">
        <v>185245</v>
      </c>
      <c r="L5" s="84" t="s">
        <v>264</v>
      </c>
      <c r="M5" s="38" t="s">
        <v>265</v>
      </c>
      <c r="N5" s="84">
        <v>352552</v>
      </c>
      <c r="O5" s="84" t="s">
        <v>266</v>
      </c>
      <c r="P5" s="84">
        <v>500403</v>
      </c>
      <c r="Q5" s="38" t="s">
        <v>267</v>
      </c>
      <c r="R5" s="38" t="s">
        <v>250</v>
      </c>
      <c r="S5" s="84" t="s">
        <v>268</v>
      </c>
      <c r="T5" s="84" t="s">
        <v>268</v>
      </c>
      <c r="U5" s="84" t="s">
        <v>269</v>
      </c>
      <c r="V5" s="84" t="s">
        <v>251</v>
      </c>
      <c r="W5" s="84">
        <v>541</v>
      </c>
      <c r="X5" s="38" t="s">
        <v>252</v>
      </c>
      <c r="Y5" s="84">
        <v>356223318</v>
      </c>
      <c r="Z5" s="38" t="s">
        <v>270</v>
      </c>
      <c r="AA5" s="108" t="s">
        <v>271</v>
      </c>
      <c r="AB5" s="84">
        <v>65000</v>
      </c>
      <c r="AC5" s="108" t="s">
        <v>272</v>
      </c>
      <c r="AD5" s="84">
        <v>24</v>
      </c>
      <c r="AE5" s="84" t="s">
        <v>253</v>
      </c>
      <c r="AF5" s="84" t="s">
        <v>273</v>
      </c>
      <c r="AG5" s="108" t="s">
        <v>274</v>
      </c>
      <c r="AH5" s="84" t="s">
        <v>254</v>
      </c>
      <c r="AI5" s="108" t="s">
        <v>275</v>
      </c>
      <c r="AJ5" s="84">
        <v>3470</v>
      </c>
      <c r="AK5" s="84">
        <v>3470</v>
      </c>
      <c r="AL5" s="108" t="s">
        <v>276</v>
      </c>
      <c r="AM5" s="84">
        <v>48391.33</v>
      </c>
      <c r="AN5" s="112">
        <v>17568.669999999998</v>
      </c>
      <c r="AO5" s="112">
        <v>65960</v>
      </c>
      <c r="AP5" s="112">
        <v>16608.669999999998</v>
      </c>
      <c r="AQ5" s="112">
        <v>998.33</v>
      </c>
      <c r="AR5" s="112">
        <v>17607</v>
      </c>
      <c r="AS5" s="112">
        <v>3151.48</v>
      </c>
      <c r="AT5" s="112">
        <v>288.52</v>
      </c>
      <c r="AU5" s="112">
        <v>3440</v>
      </c>
      <c r="AV5" s="84">
        <v>20</v>
      </c>
      <c r="AW5" s="84"/>
      <c r="AX5" s="84"/>
      <c r="AY5" s="108"/>
      <c r="AZ5" s="84"/>
      <c r="BA5" s="84"/>
      <c r="BB5" s="84" t="s">
        <v>255</v>
      </c>
      <c r="BC5" s="84" t="s">
        <v>256</v>
      </c>
      <c r="BD5" s="108"/>
      <c r="BE5" s="84">
        <v>0</v>
      </c>
      <c r="BF5" s="38" t="s">
        <v>268</v>
      </c>
      <c r="BG5" s="84" t="s">
        <v>277</v>
      </c>
      <c r="BH5" s="114" t="s">
        <v>257</v>
      </c>
      <c r="BI5" s="38" t="s">
        <v>110</v>
      </c>
      <c r="BJ5" s="85">
        <v>46014</v>
      </c>
      <c r="BK5" s="84"/>
      <c r="BL5" s="38" t="s">
        <v>114</v>
      </c>
      <c r="BM5" s="115" t="s">
        <v>119</v>
      </c>
      <c r="BN5" s="116" t="s">
        <v>199</v>
      </c>
      <c r="BO5" s="84" t="s">
        <v>244</v>
      </c>
      <c r="BP5" s="84">
        <v>3470</v>
      </c>
      <c r="BQ5" s="117" t="s">
        <v>201</v>
      </c>
      <c r="BR5" s="118" t="s">
        <v>291</v>
      </c>
    </row>
    <row r="6" spans="1:70" s="113" customFormat="1" ht="15" customHeight="1" x14ac:dyDescent="0.35">
      <c r="A6" s="84">
        <v>2</v>
      </c>
      <c r="B6" s="38" t="s">
        <v>249</v>
      </c>
      <c r="C6" s="38" t="s">
        <v>247</v>
      </c>
      <c r="D6" s="38" t="s">
        <v>258</v>
      </c>
      <c r="E6" s="38" t="s">
        <v>259</v>
      </c>
      <c r="F6" s="38" t="s">
        <v>260</v>
      </c>
      <c r="G6" s="84" t="s">
        <v>261</v>
      </c>
      <c r="H6" s="38" t="s">
        <v>262</v>
      </c>
      <c r="I6" s="84">
        <v>185245</v>
      </c>
      <c r="J6" s="38" t="s">
        <v>263</v>
      </c>
      <c r="K6" s="84">
        <v>185245</v>
      </c>
      <c r="L6" s="84" t="s">
        <v>264</v>
      </c>
      <c r="M6" s="38" t="s">
        <v>265</v>
      </c>
      <c r="N6" s="84">
        <v>352552</v>
      </c>
      <c r="O6" s="84" t="s">
        <v>266</v>
      </c>
      <c r="P6" s="84">
        <v>500403</v>
      </c>
      <c r="Q6" s="38" t="s">
        <v>267</v>
      </c>
      <c r="R6" s="38" t="s">
        <v>250</v>
      </c>
      <c r="S6" s="84" t="s">
        <v>278</v>
      </c>
      <c r="T6" s="84" t="s">
        <v>278</v>
      </c>
      <c r="U6" s="84" t="s">
        <v>279</v>
      </c>
      <c r="V6" s="84" t="s">
        <v>251</v>
      </c>
      <c r="W6" s="84">
        <v>0</v>
      </c>
      <c r="X6" s="38" t="s">
        <v>252</v>
      </c>
      <c r="Y6" s="84">
        <v>356218940</v>
      </c>
      <c r="Z6" s="38" t="s">
        <v>280</v>
      </c>
      <c r="AA6" s="108" t="s">
        <v>271</v>
      </c>
      <c r="AB6" s="84">
        <v>65000</v>
      </c>
      <c r="AC6" s="108" t="s">
        <v>272</v>
      </c>
      <c r="AD6" s="84">
        <v>24</v>
      </c>
      <c r="AE6" s="84" t="s">
        <v>253</v>
      </c>
      <c r="AF6" s="84" t="s">
        <v>284</v>
      </c>
      <c r="AG6" s="108" t="s">
        <v>285</v>
      </c>
      <c r="AH6" s="84" t="s">
        <v>254</v>
      </c>
      <c r="AI6" s="108" t="s">
        <v>275</v>
      </c>
      <c r="AJ6" s="84">
        <v>3470</v>
      </c>
      <c r="AK6" s="84">
        <v>3470</v>
      </c>
      <c r="AL6" s="108" t="s">
        <v>276</v>
      </c>
      <c r="AM6" s="84">
        <v>51542.81</v>
      </c>
      <c r="AN6" s="112">
        <v>17857.189999999999</v>
      </c>
      <c r="AO6" s="112">
        <v>69400</v>
      </c>
      <c r="AP6" s="112">
        <v>13457.19</v>
      </c>
      <c r="AQ6" s="112">
        <v>709.81</v>
      </c>
      <c r="AR6" s="112">
        <v>14167</v>
      </c>
      <c r="AS6" s="112">
        <v>0</v>
      </c>
      <c r="AT6" s="112">
        <v>0</v>
      </c>
      <c r="AU6" s="112">
        <v>0</v>
      </c>
      <c r="AV6" s="84">
        <v>20</v>
      </c>
      <c r="AW6" s="84"/>
      <c r="AX6" s="84"/>
      <c r="AY6" s="108"/>
      <c r="AZ6" s="84"/>
      <c r="BA6" s="84"/>
      <c r="BB6" s="84" t="s">
        <v>255</v>
      </c>
      <c r="BC6" s="84" t="s">
        <v>256</v>
      </c>
      <c r="BD6" s="108"/>
      <c r="BE6" s="84">
        <v>0</v>
      </c>
      <c r="BF6" s="38" t="s">
        <v>278</v>
      </c>
      <c r="BG6" s="84" t="s">
        <v>289</v>
      </c>
      <c r="BH6" s="114" t="s">
        <v>257</v>
      </c>
      <c r="BI6" s="38" t="s">
        <v>110</v>
      </c>
      <c r="BJ6" s="85">
        <v>46014</v>
      </c>
      <c r="BK6" s="84"/>
      <c r="BL6" s="38" t="s">
        <v>114</v>
      </c>
      <c r="BM6" s="115" t="s">
        <v>119</v>
      </c>
      <c r="BN6" s="116" t="s">
        <v>199</v>
      </c>
      <c r="BO6" s="84" t="s">
        <v>245</v>
      </c>
      <c r="BP6" s="84">
        <v>0</v>
      </c>
      <c r="BQ6" s="117"/>
      <c r="BR6" s="118" t="s">
        <v>292</v>
      </c>
    </row>
    <row r="7" spans="1:70" s="113" customFormat="1" ht="15" customHeight="1" x14ac:dyDescent="0.35">
      <c r="A7" s="84">
        <v>3</v>
      </c>
      <c r="B7" s="38" t="s">
        <v>249</v>
      </c>
      <c r="C7" s="38" t="s">
        <v>247</v>
      </c>
      <c r="D7" s="38" t="s">
        <v>258</v>
      </c>
      <c r="E7" s="38" t="s">
        <v>259</v>
      </c>
      <c r="F7" s="38" t="s">
        <v>260</v>
      </c>
      <c r="G7" s="84" t="s">
        <v>261</v>
      </c>
      <c r="H7" s="38" t="s">
        <v>262</v>
      </c>
      <c r="I7" s="84">
        <v>185245</v>
      </c>
      <c r="J7" s="38" t="s">
        <v>263</v>
      </c>
      <c r="K7" s="84">
        <v>185245</v>
      </c>
      <c r="L7" s="84" t="s">
        <v>264</v>
      </c>
      <c r="M7" s="38" t="s">
        <v>265</v>
      </c>
      <c r="N7" s="84">
        <v>352552</v>
      </c>
      <c r="O7" s="84" t="s">
        <v>266</v>
      </c>
      <c r="P7" s="84">
        <v>500403</v>
      </c>
      <c r="Q7" s="38" t="s">
        <v>267</v>
      </c>
      <c r="R7" s="38" t="s">
        <v>250</v>
      </c>
      <c r="S7" s="84" t="s">
        <v>281</v>
      </c>
      <c r="T7" s="84" t="s">
        <v>281</v>
      </c>
      <c r="U7" s="84" t="s">
        <v>282</v>
      </c>
      <c r="V7" s="84" t="s">
        <v>251</v>
      </c>
      <c r="W7" s="84">
        <v>0</v>
      </c>
      <c r="X7" s="38" t="s">
        <v>252</v>
      </c>
      <c r="Y7" s="84">
        <v>358625145</v>
      </c>
      <c r="Z7" s="38" t="s">
        <v>283</v>
      </c>
      <c r="AA7" s="108" t="s">
        <v>286</v>
      </c>
      <c r="AB7" s="84">
        <v>65000</v>
      </c>
      <c r="AC7" s="108" t="s">
        <v>272</v>
      </c>
      <c r="AD7" s="84">
        <v>24</v>
      </c>
      <c r="AE7" s="84" t="s">
        <v>287</v>
      </c>
      <c r="AF7" s="84" t="s">
        <v>273</v>
      </c>
      <c r="AG7" s="108" t="s">
        <v>274</v>
      </c>
      <c r="AH7" s="84" t="s">
        <v>254</v>
      </c>
      <c r="AI7" s="108" t="s">
        <v>288</v>
      </c>
      <c r="AJ7" s="84">
        <v>3440</v>
      </c>
      <c r="AK7" s="84">
        <v>3440</v>
      </c>
      <c r="AL7" s="108" t="s">
        <v>276</v>
      </c>
      <c r="AM7" s="84">
        <v>33831.56</v>
      </c>
      <c r="AN7" s="112">
        <v>14328.44</v>
      </c>
      <c r="AO7" s="112">
        <v>48160</v>
      </c>
      <c r="AP7" s="112">
        <v>31168.44</v>
      </c>
      <c r="AQ7" s="112">
        <v>3583.56</v>
      </c>
      <c r="AR7" s="112">
        <v>34752</v>
      </c>
      <c r="AS7" s="112">
        <v>0</v>
      </c>
      <c r="AT7" s="112">
        <v>0</v>
      </c>
      <c r="AU7" s="112">
        <v>0</v>
      </c>
      <c r="AV7" s="84">
        <v>14</v>
      </c>
      <c r="AW7" s="84"/>
      <c r="AX7" s="84"/>
      <c r="AY7" s="108"/>
      <c r="AZ7" s="84"/>
      <c r="BA7" s="84"/>
      <c r="BB7" s="84" t="s">
        <v>255</v>
      </c>
      <c r="BC7" s="84" t="s">
        <v>256</v>
      </c>
      <c r="BD7" s="108"/>
      <c r="BE7" s="84">
        <v>0</v>
      </c>
      <c r="BF7" s="38" t="s">
        <v>281</v>
      </c>
      <c r="BG7" s="84" t="s">
        <v>290</v>
      </c>
      <c r="BH7" s="114" t="s">
        <v>257</v>
      </c>
      <c r="BI7" s="38" t="s">
        <v>110</v>
      </c>
      <c r="BJ7" s="85">
        <v>46014</v>
      </c>
      <c r="BK7" s="84"/>
      <c r="BL7" s="38" t="s">
        <v>114</v>
      </c>
      <c r="BM7" s="115" t="s">
        <v>119</v>
      </c>
      <c r="BN7" s="116" t="s">
        <v>199</v>
      </c>
      <c r="BO7" s="84" t="s">
        <v>245</v>
      </c>
      <c r="BP7" s="84">
        <v>0</v>
      </c>
      <c r="BQ7" s="117"/>
      <c r="BR7" s="118" t="s">
        <v>292</v>
      </c>
    </row>
    <row r="8" spans="1:70" s="113" customFormat="1" ht="15" customHeight="1" x14ac:dyDescent="0.35">
      <c r="A8" s="84">
        <v>4</v>
      </c>
      <c r="B8" s="38" t="s">
        <v>249</v>
      </c>
      <c r="C8" s="38" t="s">
        <v>247</v>
      </c>
      <c r="D8" s="38" t="s">
        <v>258</v>
      </c>
      <c r="E8" s="38" t="s">
        <v>259</v>
      </c>
      <c r="F8" s="38" t="s">
        <v>260</v>
      </c>
      <c r="G8" s="84" t="s">
        <v>261</v>
      </c>
      <c r="H8" s="38" t="s">
        <v>262</v>
      </c>
      <c r="I8" s="84">
        <v>185245</v>
      </c>
      <c r="J8" s="38" t="s">
        <v>263</v>
      </c>
      <c r="K8" s="84">
        <v>185245</v>
      </c>
      <c r="L8" s="84" t="s">
        <v>264</v>
      </c>
      <c r="M8" s="38" t="s">
        <v>265</v>
      </c>
      <c r="N8" s="84">
        <v>351176</v>
      </c>
      <c r="O8" s="84" t="s">
        <v>293</v>
      </c>
      <c r="P8" s="84">
        <v>660938</v>
      </c>
      <c r="Q8" s="38" t="s">
        <v>294</v>
      </c>
      <c r="R8" s="38" t="s">
        <v>250</v>
      </c>
      <c r="S8" s="84" t="s">
        <v>295</v>
      </c>
      <c r="T8" s="84" t="s">
        <v>295</v>
      </c>
      <c r="U8" s="84" t="s">
        <v>269</v>
      </c>
      <c r="V8" s="84" t="s">
        <v>251</v>
      </c>
      <c r="W8" s="84">
        <v>541</v>
      </c>
      <c r="X8" s="38" t="s">
        <v>296</v>
      </c>
      <c r="Y8" s="84">
        <v>352601478</v>
      </c>
      <c r="Z8" s="38" t="s">
        <v>297</v>
      </c>
      <c r="AA8" s="108" t="s">
        <v>306</v>
      </c>
      <c r="AB8" s="84">
        <v>33000</v>
      </c>
      <c r="AC8" s="108" t="s">
        <v>272</v>
      </c>
      <c r="AD8" s="84">
        <v>24</v>
      </c>
      <c r="AE8" s="84" t="s">
        <v>307</v>
      </c>
      <c r="AF8" s="84" t="s">
        <v>308</v>
      </c>
      <c r="AG8" s="108" t="s">
        <v>309</v>
      </c>
      <c r="AH8" s="84" t="s">
        <v>254</v>
      </c>
      <c r="AI8" s="108" t="s">
        <v>310</v>
      </c>
      <c r="AJ8" s="84">
        <v>1760</v>
      </c>
      <c r="AK8" s="84">
        <v>1760</v>
      </c>
      <c r="AL8" s="108" t="s">
        <v>311</v>
      </c>
      <c r="AM8" s="84">
        <v>21235.37</v>
      </c>
      <c r="AN8" s="112">
        <v>8684.6299999999992</v>
      </c>
      <c r="AO8" s="112">
        <v>29920</v>
      </c>
      <c r="AP8" s="112">
        <v>11764.63</v>
      </c>
      <c r="AQ8" s="112">
        <v>1005.37</v>
      </c>
      <c r="AR8" s="112">
        <v>12770</v>
      </c>
      <c r="AS8" s="112">
        <v>11764.63</v>
      </c>
      <c r="AT8" s="112">
        <v>1005.37</v>
      </c>
      <c r="AU8" s="112">
        <v>12770</v>
      </c>
      <c r="AV8" s="84">
        <v>28</v>
      </c>
      <c r="AW8" s="84"/>
      <c r="AX8" s="84"/>
      <c r="AY8" s="108"/>
      <c r="AZ8" s="84"/>
      <c r="BA8" s="84"/>
      <c r="BB8" s="84" t="s">
        <v>255</v>
      </c>
      <c r="BC8" s="84" t="s">
        <v>256</v>
      </c>
      <c r="BD8" s="108" t="s">
        <v>312</v>
      </c>
      <c r="BE8" s="84">
        <v>33000</v>
      </c>
      <c r="BF8" s="38" t="s">
        <v>295</v>
      </c>
      <c r="BG8" s="84" t="s">
        <v>325</v>
      </c>
      <c r="BH8" s="114" t="s">
        <v>257</v>
      </c>
      <c r="BI8" s="38" t="s">
        <v>110</v>
      </c>
      <c r="BJ8" s="85">
        <v>46014</v>
      </c>
      <c r="BK8" s="84"/>
      <c r="BL8" s="38" t="s">
        <v>114</v>
      </c>
      <c r="BM8" s="115" t="s">
        <v>119</v>
      </c>
      <c r="BN8" s="116" t="s">
        <v>199</v>
      </c>
      <c r="BO8" s="84" t="s">
        <v>245</v>
      </c>
      <c r="BP8" s="84">
        <v>0</v>
      </c>
      <c r="BQ8" s="117"/>
      <c r="BR8" s="118" t="s">
        <v>330</v>
      </c>
    </row>
    <row r="9" spans="1:70" s="113" customFormat="1" ht="15" customHeight="1" x14ac:dyDescent="0.35">
      <c r="A9" s="84">
        <v>5</v>
      </c>
      <c r="B9" s="38" t="s">
        <v>249</v>
      </c>
      <c r="C9" s="38" t="s">
        <v>247</v>
      </c>
      <c r="D9" s="38" t="s">
        <v>258</v>
      </c>
      <c r="E9" s="38" t="s">
        <v>259</v>
      </c>
      <c r="F9" s="38" t="s">
        <v>260</v>
      </c>
      <c r="G9" s="84" t="s">
        <v>261</v>
      </c>
      <c r="H9" s="38" t="s">
        <v>262</v>
      </c>
      <c r="I9" s="84">
        <v>185245</v>
      </c>
      <c r="J9" s="38" t="s">
        <v>263</v>
      </c>
      <c r="K9" s="84">
        <v>185245</v>
      </c>
      <c r="L9" s="84" t="s">
        <v>264</v>
      </c>
      <c r="M9" s="38" t="s">
        <v>265</v>
      </c>
      <c r="N9" s="84">
        <v>351176</v>
      </c>
      <c r="O9" s="84" t="s">
        <v>293</v>
      </c>
      <c r="P9" s="84">
        <v>660938</v>
      </c>
      <c r="Q9" s="38" t="s">
        <v>294</v>
      </c>
      <c r="R9" s="38" t="s">
        <v>250</v>
      </c>
      <c r="S9" s="84" t="s">
        <v>298</v>
      </c>
      <c r="T9" s="84" t="s">
        <v>298</v>
      </c>
      <c r="U9" s="84" t="s">
        <v>269</v>
      </c>
      <c r="V9" s="84" t="s">
        <v>251</v>
      </c>
      <c r="W9" s="84">
        <v>541</v>
      </c>
      <c r="X9" s="38" t="s">
        <v>252</v>
      </c>
      <c r="Y9" s="84">
        <v>354157663</v>
      </c>
      <c r="Z9" s="38" t="s">
        <v>299</v>
      </c>
      <c r="AA9" s="108" t="s">
        <v>313</v>
      </c>
      <c r="AB9" s="84">
        <v>42000</v>
      </c>
      <c r="AC9" s="108" t="s">
        <v>272</v>
      </c>
      <c r="AD9" s="84">
        <v>24</v>
      </c>
      <c r="AE9" s="84" t="s">
        <v>307</v>
      </c>
      <c r="AF9" s="84" t="s">
        <v>314</v>
      </c>
      <c r="AG9" s="108" t="s">
        <v>315</v>
      </c>
      <c r="AH9" s="84" t="s">
        <v>254</v>
      </c>
      <c r="AI9" s="108" t="s">
        <v>316</v>
      </c>
      <c r="AJ9" s="84">
        <v>2240</v>
      </c>
      <c r="AK9" s="84">
        <v>2240</v>
      </c>
      <c r="AL9" s="108" t="s">
        <v>317</v>
      </c>
      <c r="AM9" s="84">
        <v>39043.22</v>
      </c>
      <c r="AN9" s="112">
        <v>12476.78</v>
      </c>
      <c r="AO9" s="112">
        <v>51520</v>
      </c>
      <c r="AP9" s="112">
        <v>2956.78</v>
      </c>
      <c r="AQ9" s="112">
        <v>71.22</v>
      </c>
      <c r="AR9" s="112">
        <v>3028</v>
      </c>
      <c r="AS9" s="112">
        <v>0</v>
      </c>
      <c r="AT9" s="112">
        <v>0</v>
      </c>
      <c r="AU9" s="112">
        <v>0</v>
      </c>
      <c r="AV9" s="84">
        <v>23</v>
      </c>
      <c r="AW9" s="84"/>
      <c r="AX9" s="84"/>
      <c r="AY9" s="108"/>
      <c r="AZ9" s="84"/>
      <c r="BA9" s="84"/>
      <c r="BB9" s="84" t="s">
        <v>255</v>
      </c>
      <c r="BC9" s="84" t="s">
        <v>256</v>
      </c>
      <c r="BD9" s="108"/>
      <c r="BE9" s="84">
        <v>0</v>
      </c>
      <c r="BF9" s="38" t="s">
        <v>298</v>
      </c>
      <c r="BG9" s="84" t="s">
        <v>326</v>
      </c>
      <c r="BH9" s="114" t="s">
        <v>257</v>
      </c>
      <c r="BI9" s="38" t="s">
        <v>110</v>
      </c>
      <c r="BJ9" s="85">
        <v>46014</v>
      </c>
      <c r="BK9" s="84"/>
      <c r="BL9" s="38" t="s">
        <v>115</v>
      </c>
      <c r="BM9" s="115" t="s">
        <v>130</v>
      </c>
      <c r="BN9" s="116" t="s">
        <v>200</v>
      </c>
      <c r="BO9" s="84" t="s">
        <v>246</v>
      </c>
      <c r="BP9" s="84">
        <v>0</v>
      </c>
      <c r="BQ9" s="117"/>
      <c r="BR9" s="118" t="s">
        <v>331</v>
      </c>
    </row>
    <row r="10" spans="1:70" s="113" customFormat="1" ht="15" customHeight="1" x14ac:dyDescent="0.35">
      <c r="A10" s="84">
        <v>6</v>
      </c>
      <c r="B10" s="38" t="s">
        <v>249</v>
      </c>
      <c r="C10" s="38" t="s">
        <v>247</v>
      </c>
      <c r="D10" s="38" t="s">
        <v>258</v>
      </c>
      <c r="E10" s="38" t="s">
        <v>259</v>
      </c>
      <c r="F10" s="38" t="s">
        <v>260</v>
      </c>
      <c r="G10" s="84" t="s">
        <v>261</v>
      </c>
      <c r="H10" s="38" t="s">
        <v>262</v>
      </c>
      <c r="I10" s="84">
        <v>185245</v>
      </c>
      <c r="J10" s="38" t="s">
        <v>263</v>
      </c>
      <c r="K10" s="84">
        <v>185245</v>
      </c>
      <c r="L10" s="84" t="s">
        <v>264</v>
      </c>
      <c r="M10" s="38" t="s">
        <v>265</v>
      </c>
      <c r="N10" s="84">
        <v>351176</v>
      </c>
      <c r="O10" s="84" t="s">
        <v>293</v>
      </c>
      <c r="P10" s="84">
        <v>660938</v>
      </c>
      <c r="Q10" s="38" t="s">
        <v>294</v>
      </c>
      <c r="R10" s="38" t="s">
        <v>250</v>
      </c>
      <c r="S10" s="84" t="s">
        <v>300</v>
      </c>
      <c r="T10" s="84" t="s">
        <v>300</v>
      </c>
      <c r="U10" s="84" t="s">
        <v>269</v>
      </c>
      <c r="V10" s="84" t="s">
        <v>251</v>
      </c>
      <c r="W10" s="84">
        <v>0</v>
      </c>
      <c r="X10" s="38" t="s">
        <v>296</v>
      </c>
      <c r="Y10" s="84">
        <v>359544784</v>
      </c>
      <c r="Z10" s="38" t="s">
        <v>301</v>
      </c>
      <c r="AA10" s="108" t="s">
        <v>318</v>
      </c>
      <c r="AB10" s="84">
        <v>65000</v>
      </c>
      <c r="AC10" s="108" t="s">
        <v>272</v>
      </c>
      <c r="AD10" s="84">
        <v>24</v>
      </c>
      <c r="AE10" s="84" t="s">
        <v>287</v>
      </c>
      <c r="AF10" s="84" t="s">
        <v>308</v>
      </c>
      <c r="AG10" s="108" t="s">
        <v>309</v>
      </c>
      <c r="AH10" s="84" t="s">
        <v>254</v>
      </c>
      <c r="AI10" s="108" t="s">
        <v>319</v>
      </c>
      <c r="AJ10" s="84">
        <v>3460</v>
      </c>
      <c r="AK10" s="84">
        <v>3460</v>
      </c>
      <c r="AL10" s="108" t="s">
        <v>320</v>
      </c>
      <c r="AM10" s="84">
        <v>8633.4500000000007</v>
      </c>
      <c r="AN10" s="112">
        <v>5206.55</v>
      </c>
      <c r="AO10" s="112">
        <v>13840</v>
      </c>
      <c r="AP10" s="112">
        <v>56366.55</v>
      </c>
      <c r="AQ10" s="112">
        <v>12999.45</v>
      </c>
      <c r="AR10" s="112">
        <v>69366</v>
      </c>
      <c r="AS10" s="112">
        <v>0</v>
      </c>
      <c r="AT10" s="112">
        <v>0</v>
      </c>
      <c r="AU10" s="112">
        <v>0</v>
      </c>
      <c r="AV10" s="84">
        <v>4</v>
      </c>
      <c r="AW10" s="84"/>
      <c r="AX10" s="84"/>
      <c r="AY10" s="108"/>
      <c r="AZ10" s="84"/>
      <c r="BA10" s="84"/>
      <c r="BB10" s="84" t="s">
        <v>255</v>
      </c>
      <c r="BC10" s="84" t="s">
        <v>256</v>
      </c>
      <c r="BD10" s="108"/>
      <c r="BE10" s="84">
        <v>0</v>
      </c>
      <c r="BF10" s="38" t="s">
        <v>300</v>
      </c>
      <c r="BG10" s="84" t="s">
        <v>327</v>
      </c>
      <c r="BH10" s="114" t="s">
        <v>257</v>
      </c>
      <c r="BI10" s="38" t="s">
        <v>110</v>
      </c>
      <c r="BJ10" s="85">
        <v>46014</v>
      </c>
      <c r="BK10" s="84"/>
      <c r="BL10" s="38" t="s">
        <v>114</v>
      </c>
      <c r="BM10" s="115" t="s">
        <v>119</v>
      </c>
      <c r="BN10" s="116" t="s">
        <v>199</v>
      </c>
      <c r="BO10" s="84" t="s">
        <v>245</v>
      </c>
      <c r="BP10" s="84">
        <v>0</v>
      </c>
      <c r="BQ10" s="117"/>
      <c r="BR10" s="118" t="s">
        <v>292</v>
      </c>
    </row>
    <row r="11" spans="1:70" s="113" customFormat="1" ht="15" customHeight="1" x14ac:dyDescent="0.35">
      <c r="A11" s="84">
        <v>7</v>
      </c>
      <c r="B11" s="38" t="s">
        <v>249</v>
      </c>
      <c r="C11" s="38" t="s">
        <v>247</v>
      </c>
      <c r="D11" s="38" t="s">
        <v>258</v>
      </c>
      <c r="E11" s="38" t="s">
        <v>259</v>
      </c>
      <c r="F11" s="38" t="s">
        <v>260</v>
      </c>
      <c r="G11" s="84" t="s">
        <v>261</v>
      </c>
      <c r="H11" s="38" t="s">
        <v>262</v>
      </c>
      <c r="I11" s="84">
        <v>185245</v>
      </c>
      <c r="J11" s="38" t="s">
        <v>263</v>
      </c>
      <c r="K11" s="84">
        <v>185245</v>
      </c>
      <c r="L11" s="84" t="s">
        <v>264</v>
      </c>
      <c r="M11" s="38" t="s">
        <v>265</v>
      </c>
      <c r="N11" s="84">
        <v>351176</v>
      </c>
      <c r="O11" s="84" t="s">
        <v>293</v>
      </c>
      <c r="P11" s="84">
        <v>660938</v>
      </c>
      <c r="Q11" s="38" t="s">
        <v>294</v>
      </c>
      <c r="R11" s="38" t="s">
        <v>250</v>
      </c>
      <c r="S11" s="84" t="s">
        <v>302</v>
      </c>
      <c r="T11" s="84" t="s">
        <v>302</v>
      </c>
      <c r="U11" s="84" t="s">
        <v>269</v>
      </c>
      <c r="V11" s="84" t="s">
        <v>251</v>
      </c>
      <c r="W11" s="84">
        <v>0</v>
      </c>
      <c r="X11" s="38" t="s">
        <v>296</v>
      </c>
      <c r="Y11" s="84">
        <v>359640878</v>
      </c>
      <c r="Z11" s="38" t="s">
        <v>303</v>
      </c>
      <c r="AA11" s="108" t="s">
        <v>321</v>
      </c>
      <c r="AB11" s="84">
        <v>65000</v>
      </c>
      <c r="AC11" s="108" t="s">
        <v>272</v>
      </c>
      <c r="AD11" s="84">
        <v>24</v>
      </c>
      <c r="AE11" s="84" t="s">
        <v>287</v>
      </c>
      <c r="AF11" s="84" t="s">
        <v>308</v>
      </c>
      <c r="AG11" s="108" t="s">
        <v>309</v>
      </c>
      <c r="AH11" s="84" t="s">
        <v>254</v>
      </c>
      <c r="AI11" s="108" t="s">
        <v>322</v>
      </c>
      <c r="AJ11" s="84">
        <v>3440</v>
      </c>
      <c r="AK11" s="84">
        <v>3440</v>
      </c>
      <c r="AL11" s="108" t="s">
        <v>320</v>
      </c>
      <c r="AM11" s="84">
        <v>6160.3</v>
      </c>
      <c r="AN11" s="112">
        <v>4159.7</v>
      </c>
      <c r="AO11" s="112">
        <v>10320</v>
      </c>
      <c r="AP11" s="112">
        <v>58839.7</v>
      </c>
      <c r="AQ11" s="112">
        <v>14041.3</v>
      </c>
      <c r="AR11" s="112">
        <v>72881</v>
      </c>
      <c r="AS11" s="112">
        <v>0</v>
      </c>
      <c r="AT11" s="112">
        <v>0</v>
      </c>
      <c r="AU11" s="112">
        <v>0</v>
      </c>
      <c r="AV11" s="84">
        <v>3</v>
      </c>
      <c r="AW11" s="84"/>
      <c r="AX11" s="84"/>
      <c r="AY11" s="108"/>
      <c r="AZ11" s="84"/>
      <c r="BA11" s="84"/>
      <c r="BB11" s="84" t="s">
        <v>255</v>
      </c>
      <c r="BC11" s="84" t="s">
        <v>256</v>
      </c>
      <c r="BD11" s="108"/>
      <c r="BE11" s="84">
        <v>0</v>
      </c>
      <c r="BF11" s="38" t="s">
        <v>302</v>
      </c>
      <c r="BG11" s="84" t="s">
        <v>328</v>
      </c>
      <c r="BH11" s="114" t="s">
        <v>257</v>
      </c>
      <c r="BI11" s="38" t="s">
        <v>110</v>
      </c>
      <c r="BJ11" s="85">
        <v>46014</v>
      </c>
      <c r="BK11" s="84"/>
      <c r="BL11" s="38" t="s">
        <v>114</v>
      </c>
      <c r="BM11" s="115" t="s">
        <v>119</v>
      </c>
      <c r="BN11" s="116" t="s">
        <v>199</v>
      </c>
      <c r="BO11" s="84" t="s">
        <v>245</v>
      </c>
      <c r="BP11" s="84">
        <v>0</v>
      </c>
      <c r="BQ11" s="117"/>
      <c r="BR11" s="118" t="s">
        <v>292</v>
      </c>
    </row>
    <row r="12" spans="1:70" s="113" customFormat="1" ht="15" customHeight="1" x14ac:dyDescent="0.35">
      <c r="A12" s="84">
        <v>8</v>
      </c>
      <c r="B12" s="38" t="s">
        <v>249</v>
      </c>
      <c r="C12" s="38" t="s">
        <v>247</v>
      </c>
      <c r="D12" s="38" t="s">
        <v>258</v>
      </c>
      <c r="E12" s="38" t="s">
        <v>259</v>
      </c>
      <c r="F12" s="38" t="s">
        <v>260</v>
      </c>
      <c r="G12" s="84" t="s">
        <v>261</v>
      </c>
      <c r="H12" s="38" t="s">
        <v>262</v>
      </c>
      <c r="I12" s="84">
        <v>185245</v>
      </c>
      <c r="J12" s="38" t="s">
        <v>263</v>
      </c>
      <c r="K12" s="84">
        <v>185245</v>
      </c>
      <c r="L12" s="84" t="s">
        <v>264</v>
      </c>
      <c r="M12" s="38" t="s">
        <v>265</v>
      </c>
      <c r="N12" s="84">
        <v>351176</v>
      </c>
      <c r="O12" s="84" t="s">
        <v>293</v>
      </c>
      <c r="P12" s="84">
        <v>660938</v>
      </c>
      <c r="Q12" s="38" t="s">
        <v>294</v>
      </c>
      <c r="R12" s="38" t="s">
        <v>250</v>
      </c>
      <c r="S12" s="84" t="s">
        <v>304</v>
      </c>
      <c r="T12" s="84" t="s">
        <v>304</v>
      </c>
      <c r="U12" s="84" t="s">
        <v>269</v>
      </c>
      <c r="V12" s="84" t="s">
        <v>251</v>
      </c>
      <c r="W12" s="84">
        <v>0</v>
      </c>
      <c r="X12" s="38" t="s">
        <v>296</v>
      </c>
      <c r="Y12" s="84">
        <v>359859561</v>
      </c>
      <c r="Z12" s="38" t="s">
        <v>305</v>
      </c>
      <c r="AA12" s="108" t="s">
        <v>323</v>
      </c>
      <c r="AB12" s="84">
        <v>98000</v>
      </c>
      <c r="AC12" s="108" t="s">
        <v>272</v>
      </c>
      <c r="AD12" s="84">
        <v>24</v>
      </c>
      <c r="AE12" s="84" t="s">
        <v>287</v>
      </c>
      <c r="AF12" s="84" t="s">
        <v>324</v>
      </c>
      <c r="AG12" s="108" t="s">
        <v>309</v>
      </c>
      <c r="AH12" s="84" t="s">
        <v>254</v>
      </c>
      <c r="AI12" s="108" t="s">
        <v>320</v>
      </c>
      <c r="AJ12" s="84">
        <v>5230</v>
      </c>
      <c r="AK12" s="84">
        <v>5230</v>
      </c>
      <c r="AL12" s="108" t="s">
        <v>320</v>
      </c>
      <c r="AM12" s="84">
        <v>3753.29</v>
      </c>
      <c r="AN12" s="112">
        <v>1476.71</v>
      </c>
      <c r="AO12" s="112">
        <v>5230</v>
      </c>
      <c r="AP12" s="112">
        <v>94246.71</v>
      </c>
      <c r="AQ12" s="112">
        <v>25103.29</v>
      </c>
      <c r="AR12" s="112">
        <v>119350</v>
      </c>
      <c r="AS12" s="112">
        <v>0</v>
      </c>
      <c r="AT12" s="112">
        <v>0</v>
      </c>
      <c r="AU12" s="112">
        <v>0</v>
      </c>
      <c r="AV12" s="84">
        <v>1</v>
      </c>
      <c r="AW12" s="84"/>
      <c r="AX12" s="84"/>
      <c r="AY12" s="108"/>
      <c r="AZ12" s="84"/>
      <c r="BA12" s="84"/>
      <c r="BB12" s="84" t="s">
        <v>255</v>
      </c>
      <c r="BC12" s="84" t="s">
        <v>256</v>
      </c>
      <c r="BD12" s="108"/>
      <c r="BE12" s="84">
        <v>0</v>
      </c>
      <c r="BF12" s="38" t="s">
        <v>304</v>
      </c>
      <c r="BG12" s="84" t="s">
        <v>329</v>
      </c>
      <c r="BH12" s="114" t="s">
        <v>257</v>
      </c>
      <c r="BI12" s="38" t="s">
        <v>110</v>
      </c>
      <c r="BJ12" s="85">
        <v>46014</v>
      </c>
      <c r="BK12" s="84"/>
      <c r="BL12" s="38" t="s">
        <v>115</v>
      </c>
      <c r="BM12" s="115" t="s">
        <v>130</v>
      </c>
      <c r="BN12" s="116" t="s">
        <v>200</v>
      </c>
      <c r="BO12" s="84" t="s">
        <v>246</v>
      </c>
      <c r="BP12" s="84">
        <v>0</v>
      </c>
      <c r="BQ12" s="117"/>
      <c r="BR12" s="118" t="s">
        <v>331</v>
      </c>
    </row>
    <row r="13" spans="1:70" s="113" customFormat="1" ht="15" customHeight="1" x14ac:dyDescent="0.35">
      <c r="A13" s="84">
        <v>9</v>
      </c>
      <c r="B13" s="38" t="s">
        <v>249</v>
      </c>
      <c r="C13" s="38" t="s">
        <v>247</v>
      </c>
      <c r="D13" s="38" t="s">
        <v>258</v>
      </c>
      <c r="E13" s="38" t="s">
        <v>259</v>
      </c>
      <c r="F13" s="38" t="s">
        <v>260</v>
      </c>
      <c r="G13" s="84" t="s">
        <v>261</v>
      </c>
      <c r="H13" s="38" t="s">
        <v>262</v>
      </c>
      <c r="I13" s="84">
        <v>185718</v>
      </c>
      <c r="J13" s="38" t="s">
        <v>332</v>
      </c>
      <c r="K13" s="84">
        <v>185718</v>
      </c>
      <c r="L13" s="84" t="s">
        <v>333</v>
      </c>
      <c r="M13" s="38" t="s">
        <v>334</v>
      </c>
      <c r="N13" s="84">
        <v>361060</v>
      </c>
      <c r="O13" s="84" t="s">
        <v>335</v>
      </c>
      <c r="P13" s="84">
        <v>519429</v>
      </c>
      <c r="Q13" s="38" t="s">
        <v>336</v>
      </c>
      <c r="R13" s="38" t="s">
        <v>250</v>
      </c>
      <c r="S13" s="84" t="s">
        <v>337</v>
      </c>
      <c r="T13" s="84" t="s">
        <v>337</v>
      </c>
      <c r="U13" s="84" t="s">
        <v>279</v>
      </c>
      <c r="V13" s="84" t="s">
        <v>251</v>
      </c>
      <c r="W13" s="84">
        <v>541</v>
      </c>
      <c r="X13" s="38" t="s">
        <v>338</v>
      </c>
      <c r="Y13" s="84">
        <v>349335718</v>
      </c>
      <c r="Z13" s="38" t="s">
        <v>339</v>
      </c>
      <c r="AA13" s="108" t="s">
        <v>353</v>
      </c>
      <c r="AB13" s="84">
        <v>44040</v>
      </c>
      <c r="AC13" s="108" t="s">
        <v>354</v>
      </c>
      <c r="AD13" s="84">
        <v>24</v>
      </c>
      <c r="AE13" s="84" t="s">
        <v>307</v>
      </c>
      <c r="AF13" s="84" t="s">
        <v>355</v>
      </c>
      <c r="AG13" s="108" t="s">
        <v>356</v>
      </c>
      <c r="AH13" s="84" t="s">
        <v>254</v>
      </c>
      <c r="AI13" s="108" t="s">
        <v>357</v>
      </c>
      <c r="AJ13" s="84">
        <v>1957</v>
      </c>
      <c r="AK13" s="84">
        <v>2400</v>
      </c>
      <c r="AL13" s="108" t="s">
        <v>358</v>
      </c>
      <c r="AM13" s="84">
        <v>31357.56</v>
      </c>
      <c r="AN13" s="112">
        <v>12399.44</v>
      </c>
      <c r="AO13" s="112">
        <v>43757</v>
      </c>
      <c r="AP13" s="112">
        <v>12682.44</v>
      </c>
      <c r="AQ13" s="112">
        <v>717.56</v>
      </c>
      <c r="AR13" s="112">
        <v>13400</v>
      </c>
      <c r="AS13" s="112">
        <v>12682.44</v>
      </c>
      <c r="AT13" s="112">
        <v>717.56</v>
      </c>
      <c r="AU13" s="112">
        <v>13400</v>
      </c>
      <c r="AV13" s="84">
        <v>38</v>
      </c>
      <c r="AW13" s="84"/>
      <c r="AX13" s="84"/>
      <c r="AY13" s="108"/>
      <c r="AZ13" s="84"/>
      <c r="BA13" s="84"/>
      <c r="BB13" s="84" t="s">
        <v>255</v>
      </c>
      <c r="BC13" s="84" t="s">
        <v>256</v>
      </c>
      <c r="BD13" s="108" t="s">
        <v>359</v>
      </c>
      <c r="BE13" s="84">
        <v>44040</v>
      </c>
      <c r="BF13" s="38" t="s">
        <v>337</v>
      </c>
      <c r="BG13" s="84" t="s">
        <v>371</v>
      </c>
      <c r="BH13" s="114" t="s">
        <v>257</v>
      </c>
      <c r="BI13" s="38" t="s">
        <v>110</v>
      </c>
      <c r="BJ13" s="85">
        <v>46014</v>
      </c>
      <c r="BK13" s="84"/>
      <c r="BL13" s="38" t="s">
        <v>118</v>
      </c>
      <c r="BM13" s="115" t="s">
        <v>130</v>
      </c>
      <c r="BN13" s="116" t="s">
        <v>200</v>
      </c>
      <c r="BO13" s="84" t="s">
        <v>246</v>
      </c>
      <c r="BP13" s="84">
        <v>0</v>
      </c>
      <c r="BQ13" s="117"/>
      <c r="BR13" s="118" t="s">
        <v>407</v>
      </c>
    </row>
    <row r="14" spans="1:70" s="113" customFormat="1" ht="15" customHeight="1" x14ac:dyDescent="0.35">
      <c r="A14" s="84">
        <v>10</v>
      </c>
      <c r="B14" s="38" t="s">
        <v>249</v>
      </c>
      <c r="C14" s="38" t="s">
        <v>247</v>
      </c>
      <c r="D14" s="38" t="s">
        <v>258</v>
      </c>
      <c r="E14" s="38" t="s">
        <v>259</v>
      </c>
      <c r="F14" s="38" t="s">
        <v>260</v>
      </c>
      <c r="G14" s="84" t="s">
        <v>261</v>
      </c>
      <c r="H14" s="38" t="s">
        <v>262</v>
      </c>
      <c r="I14" s="84">
        <v>185718</v>
      </c>
      <c r="J14" s="38" t="s">
        <v>332</v>
      </c>
      <c r="K14" s="84">
        <v>185718</v>
      </c>
      <c r="L14" s="84" t="s">
        <v>333</v>
      </c>
      <c r="M14" s="38" t="s">
        <v>334</v>
      </c>
      <c r="N14" s="84">
        <v>361060</v>
      </c>
      <c r="O14" s="84" t="s">
        <v>335</v>
      </c>
      <c r="P14" s="84">
        <v>519429</v>
      </c>
      <c r="Q14" s="38" t="s">
        <v>336</v>
      </c>
      <c r="R14" s="38" t="s">
        <v>250</v>
      </c>
      <c r="S14" s="84" t="s">
        <v>340</v>
      </c>
      <c r="T14" s="84" t="s">
        <v>340</v>
      </c>
      <c r="U14" s="84" t="s">
        <v>279</v>
      </c>
      <c r="V14" s="84" t="s">
        <v>341</v>
      </c>
      <c r="W14" s="84">
        <v>541</v>
      </c>
      <c r="X14" s="38" t="s">
        <v>342</v>
      </c>
      <c r="Y14" s="84">
        <v>349336467</v>
      </c>
      <c r="Z14" s="38" t="s">
        <v>343</v>
      </c>
      <c r="AA14" s="108" t="s">
        <v>353</v>
      </c>
      <c r="AB14" s="84">
        <v>44040</v>
      </c>
      <c r="AC14" s="108" t="s">
        <v>354</v>
      </c>
      <c r="AD14" s="84">
        <v>24</v>
      </c>
      <c r="AE14" s="84" t="s">
        <v>307</v>
      </c>
      <c r="AF14" s="84" t="s">
        <v>355</v>
      </c>
      <c r="AG14" s="108" t="s">
        <v>356</v>
      </c>
      <c r="AH14" s="84" t="s">
        <v>254</v>
      </c>
      <c r="AI14" s="108" t="s">
        <v>357</v>
      </c>
      <c r="AJ14" s="84">
        <v>1957</v>
      </c>
      <c r="AK14" s="84">
        <v>2400</v>
      </c>
      <c r="AL14" s="108" t="s">
        <v>286</v>
      </c>
      <c r="AM14" s="84">
        <v>41689.9</v>
      </c>
      <c r="AN14" s="112">
        <v>13067.1</v>
      </c>
      <c r="AO14" s="112">
        <v>54757</v>
      </c>
      <c r="AP14" s="112">
        <v>2350.1</v>
      </c>
      <c r="AQ14" s="112">
        <v>49.9</v>
      </c>
      <c r="AR14" s="112">
        <v>2400</v>
      </c>
      <c r="AS14" s="112">
        <v>2350.1</v>
      </c>
      <c r="AT14" s="112">
        <v>49.9</v>
      </c>
      <c r="AU14" s="112">
        <v>2400</v>
      </c>
      <c r="AV14" s="84">
        <v>38</v>
      </c>
      <c r="AW14" s="84"/>
      <c r="AX14" s="84"/>
      <c r="AY14" s="108"/>
      <c r="AZ14" s="84"/>
      <c r="BA14" s="84"/>
      <c r="BB14" s="84" t="s">
        <v>255</v>
      </c>
      <c r="BC14" s="84" t="s">
        <v>256</v>
      </c>
      <c r="BD14" s="108" t="s">
        <v>312</v>
      </c>
      <c r="BE14" s="84">
        <v>44040</v>
      </c>
      <c r="BF14" s="38" t="s">
        <v>340</v>
      </c>
      <c r="BG14" s="84" t="s">
        <v>372</v>
      </c>
      <c r="BH14" s="114" t="s">
        <v>257</v>
      </c>
      <c r="BI14" s="38" t="s">
        <v>110</v>
      </c>
      <c r="BJ14" s="85">
        <v>46014</v>
      </c>
      <c r="BK14" s="84"/>
      <c r="BL14" s="38" t="s">
        <v>114</v>
      </c>
      <c r="BM14" s="115" t="s">
        <v>119</v>
      </c>
      <c r="BN14" s="116" t="s">
        <v>199</v>
      </c>
      <c r="BO14" s="84" t="s">
        <v>245</v>
      </c>
      <c r="BP14" s="84">
        <v>0</v>
      </c>
      <c r="BQ14" s="117"/>
      <c r="BR14" s="118" t="s">
        <v>377</v>
      </c>
    </row>
    <row r="15" spans="1:70" s="113" customFormat="1" ht="15" customHeight="1" x14ac:dyDescent="0.35">
      <c r="A15" s="84">
        <v>11</v>
      </c>
      <c r="B15" s="38" t="s">
        <v>249</v>
      </c>
      <c r="C15" s="38" t="s">
        <v>247</v>
      </c>
      <c r="D15" s="38" t="s">
        <v>258</v>
      </c>
      <c r="E15" s="38" t="s">
        <v>259</v>
      </c>
      <c r="F15" s="38" t="s">
        <v>260</v>
      </c>
      <c r="G15" s="84" t="s">
        <v>261</v>
      </c>
      <c r="H15" s="38" t="s">
        <v>262</v>
      </c>
      <c r="I15" s="84">
        <v>185718</v>
      </c>
      <c r="J15" s="38" t="s">
        <v>332</v>
      </c>
      <c r="K15" s="84">
        <v>185718</v>
      </c>
      <c r="L15" s="84" t="s">
        <v>333</v>
      </c>
      <c r="M15" s="38" t="s">
        <v>334</v>
      </c>
      <c r="N15" s="84">
        <v>361060</v>
      </c>
      <c r="O15" s="84" t="s">
        <v>335</v>
      </c>
      <c r="P15" s="84">
        <v>519429</v>
      </c>
      <c r="Q15" s="38" t="s">
        <v>336</v>
      </c>
      <c r="R15" s="38" t="s">
        <v>250</v>
      </c>
      <c r="S15" s="84" t="s">
        <v>344</v>
      </c>
      <c r="T15" s="84" t="s">
        <v>344</v>
      </c>
      <c r="U15" s="84" t="s">
        <v>279</v>
      </c>
      <c r="V15" s="84" t="s">
        <v>341</v>
      </c>
      <c r="W15" s="84">
        <v>0</v>
      </c>
      <c r="X15" s="38" t="s">
        <v>252</v>
      </c>
      <c r="Y15" s="84">
        <v>356421925</v>
      </c>
      <c r="Z15" s="38" t="s">
        <v>345</v>
      </c>
      <c r="AA15" s="108" t="s">
        <v>360</v>
      </c>
      <c r="AB15" s="84">
        <v>65000</v>
      </c>
      <c r="AC15" s="108" t="s">
        <v>354</v>
      </c>
      <c r="AD15" s="84">
        <v>24</v>
      </c>
      <c r="AE15" s="84" t="s">
        <v>253</v>
      </c>
      <c r="AF15" s="84" t="s">
        <v>355</v>
      </c>
      <c r="AG15" s="108" t="s">
        <v>356</v>
      </c>
      <c r="AH15" s="84" t="s">
        <v>254</v>
      </c>
      <c r="AI15" s="108" t="s">
        <v>361</v>
      </c>
      <c r="AJ15" s="84">
        <v>3470</v>
      </c>
      <c r="AK15" s="84">
        <v>3470</v>
      </c>
      <c r="AL15" s="108" t="s">
        <v>362</v>
      </c>
      <c r="AM15" s="84">
        <v>8004.79</v>
      </c>
      <c r="AN15" s="112">
        <v>5935.21</v>
      </c>
      <c r="AO15" s="112">
        <v>13940</v>
      </c>
      <c r="AP15" s="112">
        <v>56995.21</v>
      </c>
      <c r="AQ15" s="112">
        <v>13442.79</v>
      </c>
      <c r="AR15" s="112">
        <v>70438</v>
      </c>
      <c r="AS15" s="112">
        <v>39717.75</v>
      </c>
      <c r="AT15" s="112">
        <v>12272.25</v>
      </c>
      <c r="AU15" s="112">
        <v>51990</v>
      </c>
      <c r="AV15" s="84">
        <v>19</v>
      </c>
      <c r="AW15" s="84"/>
      <c r="AX15" s="84"/>
      <c r="AY15" s="108"/>
      <c r="AZ15" s="84"/>
      <c r="BA15" s="84"/>
      <c r="BB15" s="84" t="s">
        <v>255</v>
      </c>
      <c r="BC15" s="84" t="s">
        <v>256</v>
      </c>
      <c r="BD15" s="108" t="s">
        <v>359</v>
      </c>
      <c r="BE15" s="84">
        <v>65000</v>
      </c>
      <c r="BF15" s="38" t="s">
        <v>344</v>
      </c>
      <c r="BG15" s="84" t="s">
        <v>373</v>
      </c>
      <c r="BH15" s="114" t="s">
        <v>257</v>
      </c>
      <c r="BI15" s="38" t="s">
        <v>110</v>
      </c>
      <c r="BJ15" s="85">
        <v>46014</v>
      </c>
      <c r="BK15" s="84"/>
      <c r="BL15" s="38" t="s">
        <v>115</v>
      </c>
      <c r="BM15" s="115" t="s">
        <v>130</v>
      </c>
      <c r="BN15" s="116" t="s">
        <v>200</v>
      </c>
      <c r="BO15" s="84" t="s">
        <v>246</v>
      </c>
      <c r="BP15" s="84">
        <v>0</v>
      </c>
      <c r="BQ15" s="117"/>
      <c r="BR15" s="118" t="s">
        <v>406</v>
      </c>
    </row>
    <row r="16" spans="1:70" s="113" customFormat="1" ht="15" customHeight="1" x14ac:dyDescent="0.35">
      <c r="A16" s="84">
        <v>12</v>
      </c>
      <c r="B16" s="38" t="s">
        <v>249</v>
      </c>
      <c r="C16" s="38" t="s">
        <v>247</v>
      </c>
      <c r="D16" s="38" t="s">
        <v>258</v>
      </c>
      <c r="E16" s="38" t="s">
        <v>259</v>
      </c>
      <c r="F16" s="38" t="s">
        <v>260</v>
      </c>
      <c r="G16" s="84" t="s">
        <v>261</v>
      </c>
      <c r="H16" s="38" t="s">
        <v>262</v>
      </c>
      <c r="I16" s="84">
        <v>185718</v>
      </c>
      <c r="J16" s="38" t="s">
        <v>332</v>
      </c>
      <c r="K16" s="84">
        <v>185718</v>
      </c>
      <c r="L16" s="84" t="s">
        <v>333</v>
      </c>
      <c r="M16" s="38" t="s">
        <v>334</v>
      </c>
      <c r="N16" s="84">
        <v>361060</v>
      </c>
      <c r="O16" s="84" t="s">
        <v>335</v>
      </c>
      <c r="P16" s="84">
        <v>519429</v>
      </c>
      <c r="Q16" s="38" t="s">
        <v>336</v>
      </c>
      <c r="R16" s="38" t="s">
        <v>250</v>
      </c>
      <c r="S16" s="84" t="s">
        <v>346</v>
      </c>
      <c r="T16" s="84" t="s">
        <v>346</v>
      </c>
      <c r="U16" s="84" t="s">
        <v>347</v>
      </c>
      <c r="V16" s="84" t="s">
        <v>251</v>
      </c>
      <c r="W16" s="84">
        <v>0</v>
      </c>
      <c r="X16" s="38" t="s">
        <v>252</v>
      </c>
      <c r="Y16" s="84">
        <v>358561477</v>
      </c>
      <c r="Z16" s="38" t="s">
        <v>348</v>
      </c>
      <c r="AA16" s="108" t="s">
        <v>363</v>
      </c>
      <c r="AB16" s="84">
        <v>31000</v>
      </c>
      <c r="AC16" s="108" t="s">
        <v>354</v>
      </c>
      <c r="AD16" s="84">
        <v>24</v>
      </c>
      <c r="AE16" s="84" t="s">
        <v>253</v>
      </c>
      <c r="AF16" s="84" t="s">
        <v>364</v>
      </c>
      <c r="AG16" s="108" t="s">
        <v>365</v>
      </c>
      <c r="AH16" s="84" t="s">
        <v>254</v>
      </c>
      <c r="AI16" s="108" t="s">
        <v>366</v>
      </c>
      <c r="AJ16" s="84">
        <v>1650</v>
      </c>
      <c r="AK16" s="84">
        <v>1650</v>
      </c>
      <c r="AL16" s="108" t="s">
        <v>367</v>
      </c>
      <c r="AM16" s="84">
        <v>662.03</v>
      </c>
      <c r="AN16" s="112">
        <v>1337.97</v>
      </c>
      <c r="AO16" s="112">
        <v>2000</v>
      </c>
      <c r="AP16" s="112">
        <v>30337.97</v>
      </c>
      <c r="AQ16" s="112">
        <v>7707.03</v>
      </c>
      <c r="AR16" s="112">
        <v>38045</v>
      </c>
      <c r="AS16" s="112">
        <v>12628.47</v>
      </c>
      <c r="AT16" s="112">
        <v>5171.53</v>
      </c>
      <c r="AU16" s="112">
        <v>17800</v>
      </c>
      <c r="AV16" s="84">
        <v>12</v>
      </c>
      <c r="AW16" s="84"/>
      <c r="AX16" s="84"/>
      <c r="AY16" s="108"/>
      <c r="AZ16" s="84"/>
      <c r="BA16" s="84"/>
      <c r="BB16" s="84" t="s">
        <v>255</v>
      </c>
      <c r="BC16" s="84" t="s">
        <v>256</v>
      </c>
      <c r="BD16" s="108" t="s">
        <v>368</v>
      </c>
      <c r="BE16" s="84">
        <v>31000</v>
      </c>
      <c r="BF16" s="38" t="s">
        <v>346</v>
      </c>
      <c r="BG16" s="84" t="s">
        <v>374</v>
      </c>
      <c r="BH16" s="114" t="s">
        <v>257</v>
      </c>
      <c r="BI16" s="38" t="s">
        <v>110</v>
      </c>
      <c r="BJ16" s="85">
        <v>46014</v>
      </c>
      <c r="BK16" s="84"/>
      <c r="BL16" s="38" t="s">
        <v>118</v>
      </c>
      <c r="BM16" s="115" t="s">
        <v>130</v>
      </c>
      <c r="BN16" s="116" t="s">
        <v>200</v>
      </c>
      <c r="BO16" s="84" t="s">
        <v>246</v>
      </c>
      <c r="BP16" s="84">
        <v>0</v>
      </c>
      <c r="BQ16" s="117"/>
      <c r="BR16" s="118" t="s">
        <v>405</v>
      </c>
    </row>
    <row r="17" spans="1:70" s="113" customFormat="1" ht="15" customHeight="1" x14ac:dyDescent="0.35">
      <c r="A17" s="84">
        <v>13</v>
      </c>
      <c r="B17" s="38" t="s">
        <v>249</v>
      </c>
      <c r="C17" s="38" t="s">
        <v>247</v>
      </c>
      <c r="D17" s="38" t="s">
        <v>258</v>
      </c>
      <c r="E17" s="38" t="s">
        <v>259</v>
      </c>
      <c r="F17" s="38" t="s">
        <v>260</v>
      </c>
      <c r="G17" s="84" t="s">
        <v>261</v>
      </c>
      <c r="H17" s="38" t="s">
        <v>262</v>
      </c>
      <c r="I17" s="84">
        <v>185718</v>
      </c>
      <c r="J17" s="38" t="s">
        <v>332</v>
      </c>
      <c r="K17" s="84">
        <v>185718</v>
      </c>
      <c r="L17" s="84" t="s">
        <v>333</v>
      </c>
      <c r="M17" s="38" t="s">
        <v>334</v>
      </c>
      <c r="N17" s="84">
        <v>361060</v>
      </c>
      <c r="O17" s="84" t="s">
        <v>335</v>
      </c>
      <c r="P17" s="84">
        <v>519429</v>
      </c>
      <c r="Q17" s="38" t="s">
        <v>336</v>
      </c>
      <c r="R17" s="38" t="s">
        <v>250</v>
      </c>
      <c r="S17" s="84" t="s">
        <v>349</v>
      </c>
      <c r="T17" s="84" t="s">
        <v>349</v>
      </c>
      <c r="U17" s="84" t="s">
        <v>279</v>
      </c>
      <c r="V17" s="84" t="s">
        <v>341</v>
      </c>
      <c r="W17" s="84">
        <v>0</v>
      </c>
      <c r="X17" s="38" t="s">
        <v>252</v>
      </c>
      <c r="Y17" s="84">
        <v>358877857</v>
      </c>
      <c r="Z17" s="38" t="s">
        <v>350</v>
      </c>
      <c r="AA17" s="108" t="s">
        <v>363</v>
      </c>
      <c r="AB17" s="84">
        <v>57000</v>
      </c>
      <c r="AC17" s="108" t="s">
        <v>354</v>
      </c>
      <c r="AD17" s="84">
        <v>24</v>
      </c>
      <c r="AE17" s="84" t="s">
        <v>369</v>
      </c>
      <c r="AF17" s="84" t="s">
        <v>355</v>
      </c>
      <c r="AG17" s="108" t="s">
        <v>356</v>
      </c>
      <c r="AH17" s="84" t="s">
        <v>254</v>
      </c>
      <c r="AI17" s="108" t="s">
        <v>366</v>
      </c>
      <c r="AJ17" s="84">
        <v>3020</v>
      </c>
      <c r="AK17" s="84">
        <v>3020</v>
      </c>
      <c r="AL17" s="108"/>
      <c r="AM17" s="84">
        <v>0</v>
      </c>
      <c r="AN17" s="112">
        <v>0</v>
      </c>
      <c r="AO17" s="112">
        <v>0</v>
      </c>
      <c r="AP17" s="112">
        <v>57000</v>
      </c>
      <c r="AQ17" s="112">
        <v>16262</v>
      </c>
      <c r="AR17" s="112">
        <v>73262</v>
      </c>
      <c r="AS17" s="112">
        <v>24525.64</v>
      </c>
      <c r="AT17" s="112">
        <v>11714.36</v>
      </c>
      <c r="AU17" s="112">
        <v>36240</v>
      </c>
      <c r="AV17" s="84">
        <v>12</v>
      </c>
      <c r="AW17" s="84"/>
      <c r="AX17" s="84"/>
      <c r="AY17" s="108"/>
      <c r="AZ17" s="84"/>
      <c r="BA17" s="84"/>
      <c r="BB17" s="84" t="s">
        <v>255</v>
      </c>
      <c r="BC17" s="84" t="s">
        <v>256</v>
      </c>
      <c r="BD17" s="108" t="s">
        <v>368</v>
      </c>
      <c r="BE17" s="84">
        <v>57000</v>
      </c>
      <c r="BF17" s="38" t="s">
        <v>349</v>
      </c>
      <c r="BG17" s="84" t="s">
        <v>375</v>
      </c>
      <c r="BH17" s="114" t="s">
        <v>257</v>
      </c>
      <c r="BI17" s="38" t="s">
        <v>110</v>
      </c>
      <c r="BJ17" s="85">
        <v>46014</v>
      </c>
      <c r="BK17" s="84"/>
      <c r="BL17" s="38" t="s">
        <v>118</v>
      </c>
      <c r="BM17" s="115" t="s">
        <v>130</v>
      </c>
      <c r="BN17" s="116" t="s">
        <v>200</v>
      </c>
      <c r="BO17" s="84" t="s">
        <v>246</v>
      </c>
      <c r="BP17" s="84">
        <v>0</v>
      </c>
      <c r="BQ17" s="117"/>
      <c r="BR17" s="118" t="s">
        <v>405</v>
      </c>
    </row>
    <row r="18" spans="1:70" s="113" customFormat="1" ht="15" customHeight="1" x14ac:dyDescent="0.35">
      <c r="A18" s="84">
        <v>14</v>
      </c>
      <c r="B18" s="38" t="s">
        <v>249</v>
      </c>
      <c r="C18" s="38" t="s">
        <v>247</v>
      </c>
      <c r="D18" s="38" t="s">
        <v>258</v>
      </c>
      <c r="E18" s="38" t="s">
        <v>259</v>
      </c>
      <c r="F18" s="38" t="s">
        <v>260</v>
      </c>
      <c r="G18" s="84" t="s">
        <v>261</v>
      </c>
      <c r="H18" s="38" t="s">
        <v>262</v>
      </c>
      <c r="I18" s="84">
        <v>185718</v>
      </c>
      <c r="J18" s="38" t="s">
        <v>332</v>
      </c>
      <c r="K18" s="84">
        <v>185718</v>
      </c>
      <c r="L18" s="84" t="s">
        <v>333</v>
      </c>
      <c r="M18" s="38" t="s">
        <v>334</v>
      </c>
      <c r="N18" s="84">
        <v>361060</v>
      </c>
      <c r="O18" s="84" t="s">
        <v>335</v>
      </c>
      <c r="P18" s="84">
        <v>519429</v>
      </c>
      <c r="Q18" s="38" t="s">
        <v>336</v>
      </c>
      <c r="R18" s="38" t="s">
        <v>250</v>
      </c>
      <c r="S18" s="84" t="s">
        <v>351</v>
      </c>
      <c r="T18" s="84" t="s">
        <v>351</v>
      </c>
      <c r="U18" s="84" t="s">
        <v>347</v>
      </c>
      <c r="V18" s="84" t="s">
        <v>341</v>
      </c>
      <c r="W18" s="84">
        <v>0</v>
      </c>
      <c r="X18" s="38" t="s">
        <v>252</v>
      </c>
      <c r="Y18" s="84">
        <v>358877860</v>
      </c>
      <c r="Z18" s="38" t="s">
        <v>352</v>
      </c>
      <c r="AA18" s="108" t="s">
        <v>363</v>
      </c>
      <c r="AB18" s="84">
        <v>27000</v>
      </c>
      <c r="AC18" s="108" t="s">
        <v>354</v>
      </c>
      <c r="AD18" s="84">
        <v>18</v>
      </c>
      <c r="AE18" s="84" t="s">
        <v>253</v>
      </c>
      <c r="AF18" s="84" t="s">
        <v>364</v>
      </c>
      <c r="AG18" s="108" t="s">
        <v>365</v>
      </c>
      <c r="AH18" s="84" t="s">
        <v>254</v>
      </c>
      <c r="AI18" s="108" t="s">
        <v>366</v>
      </c>
      <c r="AJ18" s="84">
        <v>1810</v>
      </c>
      <c r="AK18" s="84">
        <v>1810</v>
      </c>
      <c r="AL18" s="108" t="s">
        <v>370</v>
      </c>
      <c r="AM18" s="84">
        <v>16589.060000000001</v>
      </c>
      <c r="AN18" s="112">
        <v>5130.9399999999996</v>
      </c>
      <c r="AO18" s="112">
        <v>21720</v>
      </c>
      <c r="AP18" s="112">
        <v>10410.94</v>
      </c>
      <c r="AQ18" s="112">
        <v>797.06</v>
      </c>
      <c r="AR18" s="112">
        <v>11208</v>
      </c>
      <c r="AS18" s="112">
        <v>0</v>
      </c>
      <c r="AT18" s="112">
        <v>0</v>
      </c>
      <c r="AU18" s="112">
        <v>0</v>
      </c>
      <c r="AV18" s="84">
        <v>12</v>
      </c>
      <c r="AW18" s="84"/>
      <c r="AX18" s="84"/>
      <c r="AY18" s="108"/>
      <c r="AZ18" s="84"/>
      <c r="BA18" s="84"/>
      <c r="BB18" s="84" t="s">
        <v>255</v>
      </c>
      <c r="BC18" s="84" t="s">
        <v>256</v>
      </c>
      <c r="BD18" s="108"/>
      <c r="BE18" s="84">
        <v>0</v>
      </c>
      <c r="BF18" s="38" t="s">
        <v>351</v>
      </c>
      <c r="BG18" s="84" t="s">
        <v>376</v>
      </c>
      <c r="BH18" s="114" t="s">
        <v>257</v>
      </c>
      <c r="BI18" s="38" t="s">
        <v>110</v>
      </c>
      <c r="BJ18" s="85">
        <v>46014</v>
      </c>
      <c r="BK18" s="84"/>
      <c r="BL18" s="38" t="s">
        <v>114</v>
      </c>
      <c r="BM18" s="115" t="s">
        <v>119</v>
      </c>
      <c r="BN18" s="116" t="s">
        <v>199</v>
      </c>
      <c r="BO18" s="84" t="s">
        <v>245</v>
      </c>
      <c r="BP18" s="84">
        <v>0</v>
      </c>
      <c r="BQ18" s="117"/>
      <c r="BR18" s="118" t="s">
        <v>377</v>
      </c>
    </row>
    <row r="19" spans="1:70" s="113" customFormat="1" ht="15" customHeight="1" x14ac:dyDescent="0.35">
      <c r="A19" s="84">
        <v>15</v>
      </c>
      <c r="B19" s="38" t="s">
        <v>249</v>
      </c>
      <c r="C19" s="38" t="s">
        <v>247</v>
      </c>
      <c r="D19" s="38" t="s">
        <v>258</v>
      </c>
      <c r="E19" s="38" t="s">
        <v>259</v>
      </c>
      <c r="F19" s="38" t="s">
        <v>260</v>
      </c>
      <c r="G19" s="84" t="s">
        <v>261</v>
      </c>
      <c r="H19" s="38" t="s">
        <v>262</v>
      </c>
      <c r="I19" s="84">
        <v>185718</v>
      </c>
      <c r="J19" s="38" t="s">
        <v>332</v>
      </c>
      <c r="K19" s="84">
        <v>185718</v>
      </c>
      <c r="L19" s="84" t="s">
        <v>333</v>
      </c>
      <c r="M19" s="38" t="s">
        <v>334</v>
      </c>
      <c r="N19" s="84">
        <v>362909</v>
      </c>
      <c r="O19" s="84" t="s">
        <v>378</v>
      </c>
      <c r="P19" s="84">
        <v>523567</v>
      </c>
      <c r="Q19" s="38" t="s">
        <v>379</v>
      </c>
      <c r="R19" s="38" t="s">
        <v>250</v>
      </c>
      <c r="S19" s="84" t="s">
        <v>380</v>
      </c>
      <c r="T19" s="84" t="s">
        <v>380</v>
      </c>
      <c r="U19" s="84" t="s">
        <v>279</v>
      </c>
      <c r="V19" s="84" t="s">
        <v>341</v>
      </c>
      <c r="W19" s="84">
        <v>541</v>
      </c>
      <c r="X19" s="38" t="s">
        <v>381</v>
      </c>
      <c r="Y19" s="84">
        <v>349864619</v>
      </c>
      <c r="Z19" s="38" t="s">
        <v>382</v>
      </c>
      <c r="AA19" s="108" t="s">
        <v>383</v>
      </c>
      <c r="AB19" s="84">
        <v>43840</v>
      </c>
      <c r="AC19" s="108" t="s">
        <v>354</v>
      </c>
      <c r="AD19" s="84">
        <v>24</v>
      </c>
      <c r="AE19" s="84" t="s">
        <v>307</v>
      </c>
      <c r="AF19" s="84" t="s">
        <v>384</v>
      </c>
      <c r="AG19" s="108" t="s">
        <v>385</v>
      </c>
      <c r="AH19" s="84" t="s">
        <v>254</v>
      </c>
      <c r="AI19" s="108" t="s">
        <v>386</v>
      </c>
      <c r="AJ19" s="84">
        <v>2773</v>
      </c>
      <c r="AK19" s="84">
        <v>2350</v>
      </c>
      <c r="AL19" s="108" t="s">
        <v>387</v>
      </c>
      <c r="AM19" s="84">
        <v>41538.86</v>
      </c>
      <c r="AN19" s="112">
        <v>12934.14</v>
      </c>
      <c r="AO19" s="112">
        <v>54473</v>
      </c>
      <c r="AP19" s="112">
        <v>2301.14</v>
      </c>
      <c r="AQ19" s="112">
        <v>48.86</v>
      </c>
      <c r="AR19" s="112">
        <v>2350</v>
      </c>
      <c r="AS19" s="112">
        <v>2301.14</v>
      </c>
      <c r="AT19" s="112">
        <v>48.86</v>
      </c>
      <c r="AU19" s="112">
        <v>2350</v>
      </c>
      <c r="AV19" s="84">
        <v>36</v>
      </c>
      <c r="AW19" s="84"/>
      <c r="AX19" s="84"/>
      <c r="AY19" s="108"/>
      <c r="AZ19" s="84"/>
      <c r="BA19" s="84"/>
      <c r="BB19" s="84" t="s">
        <v>255</v>
      </c>
      <c r="BC19" s="84" t="s">
        <v>256</v>
      </c>
      <c r="BD19" s="108" t="s">
        <v>312</v>
      </c>
      <c r="BE19" s="84">
        <v>43840</v>
      </c>
      <c r="BF19" s="38" t="s">
        <v>380</v>
      </c>
      <c r="BG19" s="84" t="s">
        <v>388</v>
      </c>
      <c r="BH19" s="114" t="s">
        <v>257</v>
      </c>
      <c r="BI19" s="38" t="s">
        <v>110</v>
      </c>
      <c r="BJ19" s="85">
        <v>46014</v>
      </c>
      <c r="BK19" s="84"/>
      <c r="BL19" s="38" t="s">
        <v>114</v>
      </c>
      <c r="BM19" s="115" t="s">
        <v>119</v>
      </c>
      <c r="BN19" s="116" t="s">
        <v>199</v>
      </c>
      <c r="BO19" s="84" t="s">
        <v>244</v>
      </c>
      <c r="BP19" s="84">
        <v>2350</v>
      </c>
      <c r="BQ19" s="117" t="s">
        <v>201</v>
      </c>
      <c r="BR19" s="118" t="s">
        <v>389</v>
      </c>
    </row>
    <row r="20" spans="1:70" s="113" customFormat="1" ht="15" customHeight="1" x14ac:dyDescent="0.35">
      <c r="A20" s="84">
        <v>16</v>
      </c>
      <c r="B20" s="38" t="s">
        <v>249</v>
      </c>
      <c r="C20" s="38" t="s">
        <v>247</v>
      </c>
      <c r="D20" s="38" t="s">
        <v>258</v>
      </c>
      <c r="E20" s="38" t="s">
        <v>259</v>
      </c>
      <c r="F20" s="38" t="s">
        <v>260</v>
      </c>
      <c r="G20" s="84" t="s">
        <v>261</v>
      </c>
      <c r="H20" s="38" t="s">
        <v>262</v>
      </c>
      <c r="I20" s="84">
        <v>185718</v>
      </c>
      <c r="J20" s="38" t="s">
        <v>332</v>
      </c>
      <c r="K20" s="84">
        <v>185718</v>
      </c>
      <c r="L20" s="84" t="s">
        <v>333</v>
      </c>
      <c r="M20" s="38" t="s">
        <v>334</v>
      </c>
      <c r="N20" s="84">
        <v>362909</v>
      </c>
      <c r="O20" s="84" t="s">
        <v>378</v>
      </c>
      <c r="P20" s="84">
        <v>523567</v>
      </c>
      <c r="Q20" s="38" t="s">
        <v>379</v>
      </c>
      <c r="R20" s="38" t="s">
        <v>250</v>
      </c>
      <c r="S20" s="84" t="s">
        <v>390</v>
      </c>
      <c r="T20" s="84" t="s">
        <v>390</v>
      </c>
      <c r="U20" s="84" t="s">
        <v>279</v>
      </c>
      <c r="V20" s="84" t="s">
        <v>341</v>
      </c>
      <c r="W20" s="84">
        <v>0</v>
      </c>
      <c r="X20" s="38" t="s">
        <v>296</v>
      </c>
      <c r="Y20" s="84">
        <v>358561480</v>
      </c>
      <c r="Z20" s="38" t="s">
        <v>391</v>
      </c>
      <c r="AA20" s="108" t="s">
        <v>363</v>
      </c>
      <c r="AB20" s="84">
        <v>25000</v>
      </c>
      <c r="AC20" s="108" t="s">
        <v>354</v>
      </c>
      <c r="AD20" s="84">
        <v>18</v>
      </c>
      <c r="AE20" s="84" t="s">
        <v>253</v>
      </c>
      <c r="AF20" s="84" t="s">
        <v>392</v>
      </c>
      <c r="AG20" s="108" t="s">
        <v>393</v>
      </c>
      <c r="AH20" s="84" t="s">
        <v>254</v>
      </c>
      <c r="AI20" s="108" t="s">
        <v>366</v>
      </c>
      <c r="AJ20" s="84">
        <v>1680</v>
      </c>
      <c r="AK20" s="84">
        <v>1680</v>
      </c>
      <c r="AL20" s="108" t="s">
        <v>394</v>
      </c>
      <c r="AM20" s="84">
        <v>13944.91</v>
      </c>
      <c r="AN20" s="112">
        <v>4535.09</v>
      </c>
      <c r="AO20" s="112">
        <v>18480</v>
      </c>
      <c r="AP20" s="112">
        <v>11055.09</v>
      </c>
      <c r="AQ20" s="112">
        <v>939.91</v>
      </c>
      <c r="AR20" s="112">
        <v>11995</v>
      </c>
      <c r="AS20" s="112">
        <v>1470.1</v>
      </c>
      <c r="AT20" s="112">
        <v>209.9</v>
      </c>
      <c r="AU20" s="112">
        <v>1680</v>
      </c>
      <c r="AV20" s="84">
        <v>12</v>
      </c>
      <c r="AW20" s="84"/>
      <c r="AX20" s="84"/>
      <c r="AY20" s="108"/>
      <c r="AZ20" s="84"/>
      <c r="BA20" s="84"/>
      <c r="BB20" s="84" t="s">
        <v>255</v>
      </c>
      <c r="BC20" s="84" t="s">
        <v>256</v>
      </c>
      <c r="BD20" s="108"/>
      <c r="BE20" s="84">
        <v>0</v>
      </c>
      <c r="BF20" s="38" t="s">
        <v>390</v>
      </c>
      <c r="BG20" s="84" t="s">
        <v>395</v>
      </c>
      <c r="BH20" s="114" t="s">
        <v>257</v>
      </c>
      <c r="BI20" s="38" t="s">
        <v>110</v>
      </c>
      <c r="BJ20" s="85">
        <v>46014</v>
      </c>
      <c r="BK20" s="84"/>
      <c r="BL20" s="38" t="s">
        <v>114</v>
      </c>
      <c r="BM20" s="115" t="s">
        <v>119</v>
      </c>
      <c r="BN20" s="116" t="s">
        <v>200</v>
      </c>
      <c r="BO20" s="84" t="s">
        <v>245</v>
      </c>
      <c r="BP20" s="84">
        <v>0</v>
      </c>
      <c r="BQ20" s="117"/>
      <c r="BR20" s="118" t="s">
        <v>396</v>
      </c>
    </row>
    <row r="21" spans="1:70" s="113" customFormat="1" ht="15" customHeight="1" x14ac:dyDescent="0.35">
      <c r="A21" s="84">
        <v>17</v>
      </c>
      <c r="B21" s="38" t="s">
        <v>249</v>
      </c>
      <c r="C21" s="38" t="s">
        <v>247</v>
      </c>
      <c r="D21" s="38" t="s">
        <v>258</v>
      </c>
      <c r="E21" s="38" t="s">
        <v>259</v>
      </c>
      <c r="F21" s="38" t="s">
        <v>260</v>
      </c>
      <c r="G21" s="84" t="s">
        <v>261</v>
      </c>
      <c r="H21" s="38" t="s">
        <v>262</v>
      </c>
      <c r="I21" s="84">
        <v>185718</v>
      </c>
      <c r="J21" s="38" t="s">
        <v>332</v>
      </c>
      <c r="K21" s="84">
        <v>185718</v>
      </c>
      <c r="L21" s="84" t="s">
        <v>333</v>
      </c>
      <c r="M21" s="38" t="s">
        <v>334</v>
      </c>
      <c r="N21" s="84">
        <v>362909</v>
      </c>
      <c r="O21" s="84" t="s">
        <v>378</v>
      </c>
      <c r="P21" s="84">
        <v>523567</v>
      </c>
      <c r="Q21" s="38" t="s">
        <v>379</v>
      </c>
      <c r="R21" s="38" t="s">
        <v>250</v>
      </c>
      <c r="S21" s="84" t="s">
        <v>397</v>
      </c>
      <c r="T21" s="84" t="s">
        <v>397</v>
      </c>
      <c r="U21" s="84" t="s">
        <v>279</v>
      </c>
      <c r="V21" s="84" t="s">
        <v>341</v>
      </c>
      <c r="W21" s="84">
        <v>541</v>
      </c>
      <c r="X21" s="38" t="s">
        <v>342</v>
      </c>
      <c r="Y21" s="84">
        <v>349418005</v>
      </c>
      <c r="Z21" s="38" t="s">
        <v>398</v>
      </c>
      <c r="AA21" s="108" t="s">
        <v>399</v>
      </c>
      <c r="AB21" s="84">
        <v>44040</v>
      </c>
      <c r="AC21" s="108" t="s">
        <v>354</v>
      </c>
      <c r="AD21" s="84">
        <v>24</v>
      </c>
      <c r="AE21" s="84" t="s">
        <v>307</v>
      </c>
      <c r="AF21" s="84" t="s">
        <v>400</v>
      </c>
      <c r="AG21" s="108" t="s">
        <v>401</v>
      </c>
      <c r="AH21" s="84" t="s">
        <v>254</v>
      </c>
      <c r="AI21" s="108" t="s">
        <v>357</v>
      </c>
      <c r="AJ21" s="84">
        <v>1685</v>
      </c>
      <c r="AK21" s="84">
        <v>2400</v>
      </c>
      <c r="AL21" s="108" t="s">
        <v>402</v>
      </c>
      <c r="AM21" s="84">
        <v>37132.21</v>
      </c>
      <c r="AN21" s="112">
        <v>12552.79</v>
      </c>
      <c r="AO21" s="112">
        <v>49685</v>
      </c>
      <c r="AP21" s="112">
        <v>6907.79</v>
      </c>
      <c r="AQ21" s="112">
        <v>292.20999999999998</v>
      </c>
      <c r="AR21" s="112">
        <v>7200</v>
      </c>
      <c r="AS21" s="112">
        <v>6907.79</v>
      </c>
      <c r="AT21" s="112">
        <v>292.20999999999998</v>
      </c>
      <c r="AU21" s="112">
        <v>7200</v>
      </c>
      <c r="AV21" s="84">
        <v>38</v>
      </c>
      <c r="AW21" s="84"/>
      <c r="AX21" s="84"/>
      <c r="AY21" s="108"/>
      <c r="AZ21" s="84"/>
      <c r="BA21" s="84"/>
      <c r="BB21" s="84" t="s">
        <v>255</v>
      </c>
      <c r="BC21" s="84" t="s">
        <v>256</v>
      </c>
      <c r="BD21" s="108" t="s">
        <v>312</v>
      </c>
      <c r="BE21" s="84">
        <v>44040</v>
      </c>
      <c r="BF21" s="38" t="s">
        <v>397</v>
      </c>
      <c r="BG21" s="84" t="s">
        <v>403</v>
      </c>
      <c r="BH21" s="114" t="s">
        <v>257</v>
      </c>
      <c r="BI21" s="38" t="s">
        <v>110</v>
      </c>
      <c r="BJ21" s="85">
        <v>46014</v>
      </c>
      <c r="BK21" s="84"/>
      <c r="BL21" s="38" t="s">
        <v>114</v>
      </c>
      <c r="BM21" s="115" t="s">
        <v>119</v>
      </c>
      <c r="BN21" s="116" t="s">
        <v>199</v>
      </c>
      <c r="BO21" s="84" t="s">
        <v>245</v>
      </c>
      <c r="BP21" s="84">
        <v>0</v>
      </c>
      <c r="BQ21" s="117"/>
      <c r="BR21" s="118" t="s">
        <v>404</v>
      </c>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2025-05-06T06:37:39Z</cp:lastPrinted>
  <dcterms:created xsi:type="dcterms:W3CDTF">2023-04-07T11:05:50Z</dcterms:created>
  <dcterms:modified xsi:type="dcterms:W3CDTF">2026-02-11T10:10:13Z</dcterms:modified>
</cp:coreProperties>
</file>