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7606.SSFL\Desktop\CSS - Tandwa- Dec'25\CSS- 133435- Sajida Evidance\"/>
    </mc:Choice>
  </mc:AlternateContent>
  <xr:revisionPtr revIDLastSave="0" documentId="13_ncr:1_{E97449D7-1B5A-4C15-A644-AB129DB9D363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8" i="20" l="1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<sst xmlns="http://schemas.openxmlformats.org/spreadsheetml/2006/main" count="336" uniqueCount="292">
  <si>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</si>
  <si>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</si>
  <si>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</si>
  <si>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</si>
  <si>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</si>
  <si>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</si>
  <si>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</si>
  <si>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</si>
  <si>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</si>
  <si>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</si>
  <si>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</si>
  <si>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</si>
  <si>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</si>
  <si>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</si>
  <si>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</si>
  <si>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</si>
  <si>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</si>
  <si>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</si>
  <si>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</si>
  <si>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</si>
  <si>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</si>
  <si>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</si>
  <si>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</si>
  <si>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</si>
  <si>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</si>
  <si>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</si>
  <si>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</si>
  <si>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</si>
  <si>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</si>
  <si>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</si>
  <si>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</si>
  <si>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</si>
  <si>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</si>
  <si>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</si>
  <si>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</si>
  <si>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</si>
  <si>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</si>
  <si>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</si>
  <si>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</si>
  <si>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</si>
  <si>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</si>
  <si>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</si>
  <si>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</si>
  <si>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</si>
  <si>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</si>
  <si>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</si>
  <si>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</si>
  <si>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</si>
  <si>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</si>
  <si>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</si>
  <si>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</si>
  <si>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</si>
  <si>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</si>
  <si>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</si>
  <si>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</si>
  <si>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</si>
  <si>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</si>
  <si>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</si>
  <si>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</si>
  <si>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</si>
  <si>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</si>
  <si>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</si>
  <si>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</si>
  <si>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</si>
  <si>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</si>
  <si>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</si>
  <si>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</si>
  <si>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</si>
  <si>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</si>
  <si>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</si>
  <si>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</si>
  <si>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</si>
  <si>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</si>
  <si>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</si>
  <si>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</si>
  <si>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</si>
  <si>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</si>
  <si>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</si>
  <si>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</si>
  <si>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</si>
  <si>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</si>
  <si>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</si>
  <si>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</si>
  <si>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</si>
  <si>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</si>
  <si>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</si>
  <si>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</si>
  <si>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</si>
  <si>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</si>
  <si>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</si>
  <si>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</si>
  <si>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</si>
  <si>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</si>
  <si>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</si>
  <si>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</si>
  <si>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</si>
  <si>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</si>
  <si>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</si>
  <si>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</si>
  <si>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</si>
  <si>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</si>
  <si>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</si>
  <si>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</si>
  <si>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</si>
  <si>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</si>
  <si>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</si>
  <si>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</si>
  <si>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</si>
  <si>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</si>
  <si>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</si>
  <si>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</si>
  <si>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</si>
  <si>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</si>
  <si>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</si>
  <si>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</si>
  <si>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</si>
  <si>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</si>
  <si>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</si>
  <si>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</si>
  <si>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</si>
  <si>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</si>
  <si>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</si>
  <si>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</si>
  <si>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</si>
  <si>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</si>
  <si>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</si>
  <si>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</si>
  <si>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</si>
  <si>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</si>
  <si>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</si>
  <si>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</si>
  <si>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</si>
  <si>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</si>
  <si>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</si>
  <si>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</si>
  <si>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</si>
  <si>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</si>
  <si>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</si>
  <si>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</si>
  <si>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</si>
  <si>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</si>
  <si>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</si>
  <si>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</si>
  <si>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</si>
  <si>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</si>
  <si>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</si>
  <si>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</si>
  <si>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</si>
  <si>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</si>
  <si>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</si>
  <si>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</si>
  <si>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</si>
  <si>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</si>
  <si>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</si>
  <si>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</si>
  <si>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</si>
  <si>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</si>
  <si>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</si>
  <si>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</si>
  <si>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</si>
  <si>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</si>
  <si>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</si>
  <si>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</si>
  <si>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</si>
  <si>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</si>
  <si>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</si>
  <si>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</si>
  <si>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</si>
  <si>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</si>
  <si>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</si>
  <si>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</si>
  <si>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</si>
  <si>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</si>
  <si>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</si>
  <si>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</si>
  <si>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</si>
  <si>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</si>
  <si>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</si>
  <si>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</si>
  <si>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</si>
  <si>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</si>
  <si>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</si>
  <si>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</si>
  <si>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</si>
  <si>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</si>
  <si>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</si>
  <si>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</si>
  <si>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</si>
  <si>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</si>
  <si>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</si>
  <si>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</si>
  <si>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</si>
  <si>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</si>
  <si>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</si>
  <si>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</si>
  <si>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</si>
  <si>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</si>
  <si>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</si>
  <si>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</si>
  <si>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</si>
  <si>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</si>
  <si>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</si>
  <si>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</si>
  <si>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</si>
  <si>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</si>
  <si>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</si>
  <si>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</si>
  <si>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</si>
  <si>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</si>
  <si>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</si>
  <si>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</si>
  <si>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</si>
  <si>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</si>
  <si>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</si>
  <si>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</si>
  <si>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</si>
  <si>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</si>
  <si>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</si>
  <si>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</si>
  <si>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</si>
  <si>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</si>
  <si>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</si>
  <si>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</si>
  <si>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</si>
  <si>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</si>
  <si>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</si>
  <si>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</si>
  <si>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</si>
  <si>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</si>
  <si>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</si>
  <si>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</si>
  <si>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</si>
  <si>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</si>
  <si>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</si>
  <si>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</si>
  <si>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</si>
  <si>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</si>
  <si>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</si>
  <si>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</si>
  <si>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</si>
  <si>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</si>
  <si>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</si>
  <si>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</si>
  <si>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</si>
  <si>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</si>
  <si>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</si>
  <si>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</si>
  <si>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Jharkhand</t>
  </si>
  <si>
    <t>Chetana</t>
  </si>
  <si>
    <t>Open</t>
  </si>
  <si>
    <t>No Action Taken</t>
  </si>
  <si>
    <t>Rohan Mukherjee/SF0074701</t>
  </si>
  <si>
    <t>Completed-Report Submitted</t>
  </si>
  <si>
    <t>CSS</t>
  </si>
  <si>
    <t>Ranchi</t>
  </si>
  <si>
    <t>HINDU</t>
  </si>
  <si>
    <t>Sumit Kumar Bundela/SF0088927</t>
  </si>
  <si>
    <t>Loan Outstanding Report Detailed Recon as on 07-Dec-2025</t>
  </si>
  <si>
    <t>Report generation date &amp; time: Monday, December 8, 2025 1:15 PM</t>
  </si>
  <si>
    <t>Terminated</t>
  </si>
  <si>
    <t>Ramgarh</t>
  </si>
  <si>
    <t>Hazaribagh</t>
  </si>
  <si>
    <t>JH2921</t>
  </si>
  <si>
    <t>Tandwa</t>
  </si>
  <si>
    <t>Kamta</t>
  </si>
  <si>
    <t>SF0070752</t>
  </si>
  <si>
    <t>Rishu Kumar</t>
  </si>
  <si>
    <t>Kamta C1</t>
  </si>
  <si>
    <t>Kamta C1 Annu1</t>
  </si>
  <si>
    <t>SID951375257032</t>
  </si>
  <si>
    <t>OBC</t>
  </si>
  <si>
    <t>ALMIRAH Making</t>
  </si>
  <si>
    <t>SAJIDA KHATOON</t>
  </si>
  <si>
    <t>18-Jul-2023</t>
  </si>
  <si>
    <t>Tue</t>
  </si>
  <si>
    <t>4</t>
  </si>
  <si>
    <t>6.29 Yrs</t>
  </si>
  <si>
    <t>22 Oct 2020</t>
  </si>
  <si>
    <t>&gt; 6 to 10 Years</t>
  </si>
  <si>
    <t>05-Sep-2023</t>
  </si>
  <si>
    <t>07-Jan-2025</t>
  </si>
  <si>
    <t>30-Sep-2025</t>
  </si>
  <si>
    <t>Amit Kumar/SF0037606</t>
  </si>
  <si>
    <t>As per digital slip BM-Srikant Kumar/SF0036090 collected of Rs.29100 on dated 23-12-2024 from CA-Rishu Kumar/SF0070752 but only one EMI saved in FIMO of Rs.3900 from month of Jan'2025 and rest amount of Rs.25200 not accounted in FIMO.</t>
  </si>
  <si>
    <t>FN25-26-03185</t>
  </si>
  <si>
    <t>Srikant Kumar</t>
  </si>
  <si>
    <t>SF0036090</t>
  </si>
  <si>
    <t>Branch Manager</t>
  </si>
  <si>
    <t>As per digital slip BM-Srikant Kumar/SF0036090 collected of Rs.29100 on dated 23-12-2024 from CA-Rishu Kumar/SF0070752 but only one EMI saved in FIMO of Rs.3900 from month of Jan'2025 and rest amount of Rs.25200 not accounted in FIMO.
Note:- Borrower SAJIDA KHATOON/352087320 had paid Rs.33880 to CA Rishu Kumar/SF0070752 on 23-12-2024 through digital payment to close his loan and the CA Rishu Kumar/SF0070752 posted an EMI of Rs.3900 on the same day in FIMO and paid Rs.29100 to Branch Manager Srikant Kumar/SF0036090 on the same day through digital payment so that the Branch Manager Srikant Kumar/SF0036090 can close the Borrower's loan in FIMO but the Branch Manager Srikant Kumar/SF0036090 did not close the loan and thereafter on 07-01-2025 an EMI of Rs.3900 was posted by the Branch Manager Srikant Kumar/SF0036090 and the remaining amount of Rs.25200 was not deposited by the Branch Manager Srikant Kumar/SF0036090.</t>
  </si>
  <si>
    <t>Abhishek Sharma/SF0043533</t>
  </si>
  <si>
    <t>Chittaranjan Rout/SF0010016</t>
  </si>
  <si>
    <t>During field verification, it was observed that BM-Srikant Kumar/SF0036090 had embezzled Rs.29100 on dated 23-12-2024 from CA-Rishu Kumar/SF0070752 but only one EMI saved in FIMO of Rs.3900 from month of Jan'2025 and rest amount of Rs.25200 not accounted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</si>
</sst>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4" sqref="AH4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241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JH2921</v>
      </c>
      <c r="D5" s="63" t="str">
        <f>IF('Physical Cash at Safe'!D28="Yes", 'Physical Cash at Safe'!B4, 'Borrower Wise Details'!C5)</f>
        <v>Tandwa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45996</v>
      </c>
      <c r="H5" s="107" t="s">
        <v>253</v>
      </c>
      <c r="I5" s="61">
        <v>46001</v>
      </c>
      <c r="J5" s="74" t="str">
        <f>IF('Physical Cash at Safe'!D28="Yes",'Physical Cash at Safe'!E28,IF('Borrower Wise Details'!D5&lt;&gt;"",'Borrower Wise Details'!D5,""))</f>
        <v>FN25-26-03185</v>
      </c>
      <c r="K5" s="81">
        <v>1</v>
      </c>
      <c r="L5" s="82">
        <v>29100</v>
      </c>
      <c r="M5" s="82">
        <v>3900</v>
      </c>
      <c r="N5" s="82" t="s">
        <v>289</v>
      </c>
      <c r="O5" s="82" t="s">
        <v>290</v>
      </c>
      <c r="P5" s="82" t="s">
        <v>256</v>
      </c>
      <c r="Q5" s="82" t="s">
        <v>251</v>
      </c>
      <c r="R5" s="75" t="str">
        <f>IF('Physical Cash at Safe'!$D$28="Yes", 'Physical Cash at Safe'!$A$28, IF('Borrower Wise Details'!F5&lt;&gt;"", 'Borrower Wise Details'!F5, ""))</f>
        <v>Srikant Kumar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SF0036090</v>
      </c>
      <c r="U5" s="77" t="s">
        <v>259</v>
      </c>
      <c r="V5" s="61">
        <v>45745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252</v>
      </c>
      <c r="Z5" s="61">
        <v>45996</v>
      </c>
      <c r="AA5" s="61">
        <v>45997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29100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3900</v>
      </c>
      <c r="AE5" s="126">
        <f>IF(AND(AC5="", AD5=""), "", IF(AD5="", AC5, AC5 - IF(ISNUMBER(AD5), AD5, 0)))</f>
        <v>25200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46001</v>
      </c>
      <c r="AH5" s="70" t="s">
        <v>291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JH2921</v>
      </c>
      <c r="C5" s="50" t="str">
        <f>IF('Fraud Investigation Report'!D5="", "", 'Fraud Investigation Report'!D5)</f>
        <v>Tandwa</v>
      </c>
      <c r="D5" s="68" t="str">
        <f>IF(OR('Fraud Investigation Report'!R5="", 'Fraud Investigation Report'!R5=0), "", 'Fraud Investigation Report'!R5)</f>
        <v>Srikant Kumar</v>
      </c>
      <c r="E5" s="68" t="str">
        <f>IF(OR('Fraud Investigation Report'!T5="", 'Fraud Investigation Report'!T5=0), "", 'Fraud Investigation Report'!T5)</f>
        <v>SF0036090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FN25-26-03185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29100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29100</v>
      </c>
      <c r="O5" s="69">
        <f>IF('Fraud Investigation Report'!AD5="", "", 'Fraud Investigation Report'!AD5)</f>
        <v>3900</v>
      </c>
      <c r="P5" s="126">
        <f>IF(AND(N5="", O5=""), "", IF(O5="", N5, N5 - IF(ISNUMBER(O5), O5, 0)))</f>
        <v>25200</v>
      </c>
      <c r="Q5" s="49"/>
      <c r="R5" s="84" t="s">
        <v>250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6" sqref="C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214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216</v>
      </c>
      <c r="D29" s="157" t="s">
        <v>217</v>
      </c>
      <c r="E29" s="158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218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219</v>
      </c>
      <c r="B34" s="38"/>
      <c r="C34" s="39" t="s">
        <v>220</v>
      </c>
      <c r="D34" s="151"/>
      <c r="E34" s="152"/>
    </row>
    <row r="35" spans="1:5" ht="27.6" x14ac:dyDescent="0.3">
      <c r="A35" s="39" t="s">
        <v>221</v>
      </c>
      <c r="B35" s="38"/>
      <c r="C35" s="39" t="s">
        <v>223</v>
      </c>
      <c r="D35" s="151"/>
      <c r="E35" s="152"/>
    </row>
    <row r="36" spans="1:5" ht="25.5" customHeight="1" x14ac:dyDescent="0.3">
      <c r="A36" s="39" t="s">
        <v>222</v>
      </c>
      <c r="B36" s="38"/>
      <c r="C36" s="39" t="s">
        <v>224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S5" activePane="bottomRight" state="frozen"/>
      <selection pane="topRight" activeCell="G1" sqref="G1"/>
      <selection pane="bottomLeft" activeCell="A5" sqref="A5"/>
      <selection pane="bottomRight" activeCell="W5" sqref="W5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JH2921</v>
      </c>
      <c r="C5" s="119" t="str">
        <f>IF('Loan Outstanding Report'!$H$5="", "", 'Loan Outstanding Report'!$H$5)</f>
        <v>Tandwa</v>
      </c>
      <c r="D5" s="41" t="s">
        <v>284</v>
      </c>
      <c r="E5" s="65">
        <v>45996</v>
      </c>
      <c r="F5" s="38" t="s">
        <v>285</v>
      </c>
      <c r="G5" s="49" t="s">
        <v>286</v>
      </c>
      <c r="H5" s="49" t="s">
        <v>287</v>
      </c>
      <c r="I5" s="120" t="s">
        <v>267</v>
      </c>
      <c r="J5" s="120" t="s">
        <v>269</v>
      </c>
      <c r="K5" s="120" t="s">
        <v>272</v>
      </c>
      <c r="L5" s="11">
        <v>352087320</v>
      </c>
      <c r="M5" s="65" t="s">
        <v>273</v>
      </c>
      <c r="N5" s="124">
        <v>73000</v>
      </c>
      <c r="O5" s="124">
        <v>3900</v>
      </c>
      <c r="P5" s="121" t="s">
        <v>140</v>
      </c>
      <c r="Q5" s="80">
        <v>45649</v>
      </c>
      <c r="R5" s="124">
        <v>29100</v>
      </c>
      <c r="S5" s="124">
        <v>3900</v>
      </c>
      <c r="T5" s="124">
        <v>0</v>
      </c>
      <c r="U5" s="125">
        <f t="shared" ref="U5" si="0">IF(AND(ISBLANK(R5),ISBLANK(S5),ISBLANK(T5)),"",R5-(S5+T5))</f>
        <v>25200</v>
      </c>
      <c r="V5" s="117" t="s">
        <v>203</v>
      </c>
      <c r="W5" s="122" t="s">
        <v>283</v>
      </c>
    </row>
    <row r="6" spans="1:23" ht="25.2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/>
      <c r="E6" s="65"/>
      <c r="F6" s="38"/>
      <c r="G6" s="49"/>
      <c r="H6" s="49"/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2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/>
      <c r="E7" s="65"/>
      <c r="F7" s="38"/>
      <c r="G7" s="49"/>
      <c r="H7" s="49"/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ref="D8:D70" si="4">IF(J8&lt;&gt;"", $D$5, "")</f>
        <v/>
      </c>
      <c r="E8" s="65"/>
      <c r="F8" s="38" t="str">
        <f t="shared" ref="F8:F70" si="5">IF(J8&lt;&gt;"", $F$5, "")</f>
        <v/>
      </c>
      <c r="G8" s="49" t="str">
        <f t="shared" ref="G8:G70" si="6">IF(J8&lt;&gt;"", $G$5, "")</f>
        <v/>
      </c>
      <c r="H8" s="49" t="str">
        <f t="shared" ref="H8:H70" si="7">IF(J8&lt;&gt;"", $H$5, "")</f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pane xSplit="8" ySplit="4" topLeftCell="BE5" activePane="bottomRight" state="frozen"/>
      <selection pane="topRight" activeCell="I1" sqref="I1"/>
      <selection pane="bottomLeft" activeCell="A5" sqref="A5"/>
      <selection pane="bottomRight" activeCell="BJ4" sqref="BJ4"/>
    </sheetView>
  </sheetViews>
  <sheetFormatPr defaultColWidth="0" defaultRowHeight="14.4" zeroHeight="1" x14ac:dyDescent="0.3"/>
  <cols>
    <col min="1" max="1" width="8.5546875" style="99" customWidth="1"/>
    <col min="2" max="2" width="9.66406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33203125" style="99" bestFit="1" customWidth="1"/>
    <col min="7" max="7" width="11.6640625" style="99" bestFit="1" customWidth="1"/>
    <col min="8" max="8" width="11.33203125" style="99" bestFit="1" customWidth="1"/>
    <col min="9" max="9" width="12.33203125" style="99" customWidth="1"/>
    <col min="10" max="10" width="12.6640625" style="99" customWidth="1"/>
    <col min="11" max="11" width="8.6640625" style="99" customWidth="1"/>
    <col min="12" max="12" width="13.33203125" style="99" bestFit="1" customWidth="1"/>
    <col min="13" max="13" width="16.5546875" style="99" customWidth="1"/>
    <col min="14" max="16" width="8.6640625" style="99" customWidth="1"/>
    <col min="17" max="17" width="14.3320312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6640625" style="99" bestFit="1" customWidth="1"/>
    <col min="26" max="26" width="27.332031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3320312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39" width="8.6640625" style="99" customWidth="1"/>
    <col min="40" max="40" width="10.109375" style="99" customWidth="1"/>
    <col min="41" max="41" width="11" style="99" customWidth="1"/>
    <col min="42" max="42" width="11.6640625" style="99" customWidth="1"/>
    <col min="43" max="43" width="8.6640625" style="99" customWidth="1"/>
    <col min="44" max="44" width="11.44140625" style="99" customWidth="1"/>
    <col min="45" max="46" width="8.6640625" style="99" customWidth="1"/>
    <col min="47" max="47" width="11.33203125" style="99" customWidth="1"/>
    <col min="48" max="50" width="8.6640625" style="99" customWidth="1"/>
    <col min="51" max="51" width="13.6640625" style="99" bestFit="1" customWidth="1"/>
    <col min="52" max="55" width="8.6640625" style="99" customWidth="1"/>
    <col min="56" max="56" width="13.6640625" style="99" bestFit="1" customWidth="1"/>
    <col min="57" max="57" width="10.6640625" style="99" customWidth="1"/>
    <col min="58" max="58" width="15.33203125" style="99" customWidth="1"/>
    <col min="59" max="59" width="18.3320312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257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258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55.2" x14ac:dyDescent="0.3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246</v>
      </c>
      <c r="C5" s="38" t="s">
        <v>247</v>
      </c>
      <c r="D5" s="38" t="s">
        <v>254</v>
      </c>
      <c r="E5" s="38" t="s">
        <v>260</v>
      </c>
      <c r="F5" s="38" t="s">
        <v>261</v>
      </c>
      <c r="G5" s="84" t="s">
        <v>262</v>
      </c>
      <c r="H5" s="38" t="s">
        <v>263</v>
      </c>
      <c r="I5" s="84">
        <v>1678</v>
      </c>
      <c r="J5" s="38" t="s">
        <v>264</v>
      </c>
      <c r="K5" s="84">
        <v>1678</v>
      </c>
      <c r="L5" s="84" t="s">
        <v>265</v>
      </c>
      <c r="M5" s="38" t="s">
        <v>266</v>
      </c>
      <c r="N5" s="84">
        <v>318525</v>
      </c>
      <c r="O5" s="84" t="s">
        <v>267</v>
      </c>
      <c r="P5" s="84">
        <v>440382</v>
      </c>
      <c r="Q5" s="38" t="s">
        <v>268</v>
      </c>
      <c r="R5" s="38" t="s">
        <v>248</v>
      </c>
      <c r="S5" s="84" t="s">
        <v>269</v>
      </c>
      <c r="T5" s="84" t="s">
        <v>269</v>
      </c>
      <c r="U5" s="84" t="s">
        <v>270</v>
      </c>
      <c r="V5" s="84" t="s">
        <v>255</v>
      </c>
      <c r="W5" s="84">
        <v>541</v>
      </c>
      <c r="X5" s="38" t="s">
        <v>271</v>
      </c>
      <c r="Y5" s="84">
        <v>352087320</v>
      </c>
      <c r="Z5" s="38" t="s">
        <v>272</v>
      </c>
      <c r="AA5" s="108" t="s">
        <v>273</v>
      </c>
      <c r="AB5" s="84">
        <v>73000</v>
      </c>
      <c r="AC5" s="108" t="s">
        <v>274</v>
      </c>
      <c r="AD5" s="84">
        <v>24</v>
      </c>
      <c r="AE5" s="84" t="s">
        <v>275</v>
      </c>
      <c r="AF5" s="84" t="s">
        <v>276</v>
      </c>
      <c r="AG5" s="108" t="s">
        <v>277</v>
      </c>
      <c r="AH5" s="84" t="s">
        <v>278</v>
      </c>
      <c r="AI5" s="108" t="s">
        <v>279</v>
      </c>
      <c r="AJ5" s="84">
        <v>3900</v>
      </c>
      <c r="AK5" s="84">
        <v>3900</v>
      </c>
      <c r="AL5" s="108" t="s">
        <v>280</v>
      </c>
      <c r="AM5" s="84">
        <v>46615.97</v>
      </c>
      <c r="AN5" s="112">
        <v>19684.03</v>
      </c>
      <c r="AO5" s="112">
        <v>66300</v>
      </c>
      <c r="AP5" s="112">
        <v>26384.03</v>
      </c>
      <c r="AQ5" s="112">
        <v>2236.9699999999998</v>
      </c>
      <c r="AR5" s="112">
        <v>28621</v>
      </c>
      <c r="AS5" s="112">
        <v>26384.03</v>
      </c>
      <c r="AT5" s="112">
        <v>2236.9699999999998</v>
      </c>
      <c r="AU5" s="112">
        <v>28621</v>
      </c>
      <c r="AV5" s="84">
        <v>28</v>
      </c>
      <c r="AW5" s="84"/>
      <c r="AX5" s="84"/>
      <c r="AY5" s="108"/>
      <c r="AZ5" s="84"/>
      <c r="BA5" s="84"/>
      <c r="BB5" s="84" t="s">
        <v>249</v>
      </c>
      <c r="BC5" s="84" t="s">
        <v>145</v>
      </c>
      <c r="BD5" s="108" t="s">
        <v>281</v>
      </c>
      <c r="BE5" s="84">
        <v>73000</v>
      </c>
      <c r="BF5" s="38" t="s">
        <v>269</v>
      </c>
      <c r="BG5" s="84">
        <v>8102450040</v>
      </c>
      <c r="BH5" s="114" t="s">
        <v>282</v>
      </c>
      <c r="BI5" s="38" t="s">
        <v>110</v>
      </c>
      <c r="BJ5" s="85">
        <v>45996</v>
      </c>
      <c r="BK5" s="84"/>
      <c r="BL5" s="38" t="s">
        <v>114</v>
      </c>
      <c r="BM5" s="115" t="s">
        <v>119</v>
      </c>
      <c r="BN5" s="116" t="s">
        <v>201</v>
      </c>
      <c r="BO5" s="84" t="s">
        <v>243</v>
      </c>
      <c r="BP5" s="84">
        <v>29100</v>
      </c>
      <c r="BQ5" s="117" t="s">
        <v>209</v>
      </c>
      <c r="BR5" s="130" t="s">
        <v>288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Amit Kumar</cp:lastModifiedBy>
  <cp:lastPrinted>2025-05-06T06:37:39Z</cp:lastPrinted>
  <dcterms:created xsi:type="dcterms:W3CDTF">2023-04-07T11:05:50Z</dcterms:created>
  <dcterms:modified xsi:type="dcterms:W3CDTF">2025-12-10T15:55:51Z</dcterms:modified>
</cp:coreProperties>
</file>