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CA74F9A3-7EAE-4CC6-9689-0805AF8F76AD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X5" i="7" a="1"/>
  <c r="X5" i="7" s="1"/>
  <c r="U1003" i="20" l="1"/>
  <c r="U1004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<sst xmlns="http://schemas.openxmlformats.org/spreadsheetml/2006/main" count="373" uniqueCount="294">
  <si>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</si>
  <si>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</si>
  <si>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</si>
  <si>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</si>
  <si>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</si>
  <si>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</si>
  <si>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</si>
  <si>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</si>
  <si>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</si>
  <si>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</si>
  <si>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</si>
  <si>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</si>
  <si>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</si>
  <si>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</si>
  <si>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</si>
  <si>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</si>
  <si>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</si>
  <si>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</si>
  <si>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</si>
  <si>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</si>
  <si>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</si>
  <si>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</si>
  <si>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</si>
  <si>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</si>
  <si>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</si>
  <si>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</si>
  <si>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</si>
  <si>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</si>
  <si>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</si>
  <si>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</si>
  <si>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</si>
  <si>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</si>
  <si>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</si>
  <si>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</si>
  <si>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</si>
  <si>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</si>
  <si>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</si>
  <si>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</si>
  <si>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</si>
  <si>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</si>
  <si>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</si>
  <si>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</si>
  <si>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</si>
  <si>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</si>
  <si>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</si>
  <si>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</si>
  <si>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</si>
  <si>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</si>
  <si>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</si>
  <si>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</si>
  <si>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</si>
  <si>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</si>
  <si>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</si>
  <si>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</si>
  <si>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</si>
  <si>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</si>
  <si>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</si>
  <si>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</si>
  <si>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</si>
  <si>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</si>
  <si>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</si>
  <si>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</si>
  <si>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</si>
  <si>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</si>
  <si>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</si>
  <si>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</si>
  <si>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</si>
  <si>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</si>
  <si>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</si>
  <si>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</si>
  <si>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</si>
  <si>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</si>
  <si>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</si>
  <si>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</si>
  <si>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</si>
  <si>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</si>
  <si>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</si>
  <si>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</si>
  <si>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</si>
  <si>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</si>
  <si>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</si>
  <si>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</si>
  <si>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</si>
  <si>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</si>
  <si>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</si>
  <si>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</si>
  <si>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</si>
  <si>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</si>
  <si>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</si>
  <si>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</si>
  <si>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</si>
  <si>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</si>
  <si>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</si>
  <si>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</si>
  <si>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</si>
  <si>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</si>
  <si>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</si>
  <si>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</si>
  <si>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</si>
  <si>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</si>
  <si>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</si>
  <si>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</si>
  <si>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</si>
  <si>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</si>
  <si>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</si>
  <si>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</si>
  <si>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</si>
  <si>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</si>
  <si>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</si>
  <si>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</si>
  <si>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</si>
  <si>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</si>
  <si>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</si>
  <si>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</si>
  <si>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</si>
  <si>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</si>
  <si>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</si>
  <si>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</si>
  <si>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</si>
  <si>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</si>
  <si>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</si>
  <si>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</si>
  <si>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</si>
  <si>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</si>
  <si>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</si>
  <si>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</si>
  <si>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</si>
  <si>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</si>
  <si>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</si>
  <si>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</si>
  <si>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</si>
  <si>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</si>
  <si>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</si>
  <si>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</si>
  <si>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</si>
  <si>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</si>
  <si>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</si>
  <si>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</si>
  <si>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</si>
  <si>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</si>
  <si>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</si>
  <si>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</si>
  <si>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</si>
  <si>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</si>
  <si>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</si>
  <si>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</si>
  <si>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</si>
  <si>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</si>
  <si>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</si>
  <si>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</si>
  <si>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</si>
  <si>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</si>
  <si>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</si>
  <si>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</si>
  <si>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</si>
  <si>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</si>
  <si>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</si>
  <si>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</si>
  <si>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</si>
  <si>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</si>
  <si>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</si>
  <si>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</si>
  <si>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</si>
  <si>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</si>
  <si>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</si>
  <si>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</si>
  <si>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</si>
  <si>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</si>
  <si>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</si>
  <si>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</si>
  <si>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</si>
  <si>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</si>
  <si>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</si>
  <si>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</si>
  <si>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</si>
  <si>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</si>
  <si>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</si>
  <si>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</si>
  <si>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</si>
  <si>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</si>
  <si>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</si>
  <si>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</si>
  <si>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</si>
  <si>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</si>
  <si>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</si>
  <si>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</si>
  <si>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</si>
  <si>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</si>
  <si>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</si>
  <si>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</si>
  <si>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</si>
  <si>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</si>
  <si>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</si>
  <si>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</si>
  <si>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</si>
  <si>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</si>
  <si>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</si>
  <si>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</si>
  <si>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</si>
  <si>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</si>
  <si>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</si>
  <si>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</si>
  <si>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</si>
  <si>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</si>
  <si>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</si>
  <si>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</si>
  <si>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</si>
  <si>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</si>
  <si>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</si>
  <si>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</si>
  <si>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</si>
  <si>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</si>
  <si>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</si>
  <si>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</si>
  <si>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</si>
  <si>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</si>
  <si>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</si>
  <si>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</si>
  <si>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</si>
  <si>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</si>
  <si>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</si>
  <si>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</si>
  <si>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</si>
  <si>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</si>
  <si>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</si>
  <si>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</si>
  <si>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</si>
  <si>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</si>
  <si>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</si>
  <si>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</si>
  <si>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</si>
  <si>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</si>
  <si>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</si>
  <si>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</si>
  <si>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</si>
  <si>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</si>
  <si>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</si>
  <si>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</si>
  <si>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</si>
  <si>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</si>
  <si>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</si>
  <si>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</si>
  <si>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</si>
  <si>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</si>
  <si>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</si>
  <si>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</si>
  <si>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</si>
  <si>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</si>
  <si>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</si>
  <si>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</si>
  <si>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Bihar-1</t>
  </si>
  <si>
    <t>Chetana</t>
  </si>
  <si>
    <t>HINDU</t>
  </si>
  <si>
    <t>Agriculture &amp; Farming</t>
  </si>
  <si>
    <t>Open</t>
  </si>
  <si>
    <t>Binay Kumar Shaw/SF0042314</t>
  </si>
  <si>
    <t>Absconding</t>
  </si>
  <si>
    <t>CSS</t>
  </si>
  <si>
    <t>Muzaffarpur</t>
  </si>
  <si>
    <t>Saran</t>
  </si>
  <si>
    <t>Saraiya</t>
  </si>
  <si>
    <t>BH3963</t>
  </si>
  <si>
    <t>paroo-2</t>
  </si>
  <si>
    <t>Deoria</t>
  </si>
  <si>
    <t>SF0084599</t>
  </si>
  <si>
    <t>Mithun Kumar</t>
  </si>
  <si>
    <t>Deoria C8</t>
  </si>
  <si>
    <t>Deoria C8 Resma1</t>
  </si>
  <si>
    <t>SSF2614524</t>
  </si>
  <si>
    <t>OBC</t>
  </si>
  <si>
    <t>ASHA DEVI</t>
  </si>
  <si>
    <t>12-Jun-2024</t>
  </si>
  <si>
    <t>07</t>
  </si>
  <si>
    <t>GL-2</t>
  </si>
  <si>
    <t>2 Yrs</t>
  </si>
  <si>
    <t>22 Jun 2022</t>
  </si>
  <si>
    <t>&gt; 2 to 4 Years</t>
  </si>
  <si>
    <t>07-Jul-2024</t>
  </si>
  <si>
    <t>12-Jul-2025</t>
  </si>
  <si>
    <t>7367887108</t>
  </si>
  <si>
    <t>Borrower paid her EMI Rs 3470*4=13880 on dated 07-11-24, 07-12-24, 07-1-25 &amp; 07-4-25 but the same demands not accounted in fimo LO-Abhishek Kumar.</t>
  </si>
  <si>
    <t>FN25-26-03199</t>
  </si>
  <si>
    <t>Abhishek Kumar</t>
  </si>
  <si>
    <t>SF0080446</t>
  </si>
  <si>
    <t>Loan officer</t>
  </si>
  <si>
    <t>Borrower paid her EMI Rs 3470 on dated 7-11-24,but demand not entry by LO Abhishek Kumar.</t>
  </si>
  <si>
    <t>Borrower paid her EMI Rs 3470 on dated 7-12-24,but demand not entry by LO Abhishek Kumar.</t>
  </si>
  <si>
    <t>Borrower paid her EMI Rs 3470 on dated 7-1-25,but demand not entry by LO Abhishek Kumar.</t>
  </si>
  <si>
    <t>Borrower paid her EMI Rs 3470 on dated 7-4-25,but demand not entry by LO Abhishek Kumar.</t>
  </si>
  <si>
    <t>Praveen Kumar/SF0097197</t>
  </si>
  <si>
    <t>Aaditya Kumar/SF0092055</t>
  </si>
  <si>
    <t>Vidya Dubey/SF0024851</t>
  </si>
  <si>
    <t>Alok Kumar Raju/SF0091403</t>
  </si>
  <si>
    <t>Borrower paid her EMI Rs 3470*4=13880 on dated 07-11-24, 07-12-24, 07-1-25 &amp; 07-4-25 but the same demands not accounted in the FIMO LO-Abhishek Kumar/SF0080446.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</si>
</sst>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BH3963</v>
      </c>
      <c r="D5" s="63" t="str">
        <f>IF('Physical Cash at Safe'!D28="Yes", 'Physical Cash at Safe'!A4, 'Borrower Wise Details'!C5)</f>
        <v>paroo-2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45982</v>
      </c>
      <c r="H5" s="114" t="s">
        <v>257</v>
      </c>
      <c r="I5" s="61">
        <v>46002</v>
      </c>
      <c r="J5" s="74" t="str">
        <f>IF('Physical Cash at Safe'!D28="Yes",'Physical Cash at Safe'!E28,IF('Borrower Wise Details'!D5&lt;&gt;"",'Borrower Wise Details'!D5,""))</f>
        <v>FN25-26-03199</v>
      </c>
      <c r="K5" s="84">
        <v>1</v>
      </c>
      <c r="L5" s="85">
        <v>3470</v>
      </c>
      <c r="M5" s="85">
        <v>0</v>
      </c>
      <c r="N5" s="85" t="s">
        <v>289</v>
      </c>
      <c r="O5" s="85" t="s">
        <v>290</v>
      </c>
      <c r="P5" s="85" t="s">
        <v>291</v>
      </c>
      <c r="Q5" s="85" t="s">
        <v>292</v>
      </c>
      <c r="R5" s="75" t="str">
        <f>IF('Physical Cash at Safe'!$D$28="Yes", 'Physical Cash at Safe'!$A$28, IF('Borrower Wise Details'!F5&lt;&gt;"", 'Borrower Wise Details'!F5, ""))</f>
        <v>Abhishek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SF0080446</v>
      </c>
      <c r="U5" s="78" t="s">
        <v>256</v>
      </c>
      <c r="V5" s="61">
        <v>45665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46020</v>
      </c>
      <c r="AA5" s="61">
        <v>46020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13880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13880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293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BH3963</v>
      </c>
      <c r="C5" s="50" t="str">
        <f>IF('Fraud Investigation Report'!D5="", "", 'Fraud Investigation Report'!D5)</f>
        <v>paroo-2</v>
      </c>
      <c r="D5" s="68" t="str">
        <f>IF(OR('Fraud Investigation Report'!R5="", 'Fraud Investigation Report'!R5=0), "", 'Fraud Investigation Report'!R5)</f>
        <v>Abhishek Kumar</v>
      </c>
      <c r="E5" s="68" t="str">
        <f>IF(OR('Fraud Investigation Report'!T5="", 'Fraud Investigation Report'!T5=0), "", 'Fraud Investigation Report'!T5)</f>
        <v>SF0080446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13880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13880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13880</v>
      </c>
      <c r="Q5" s="49"/>
      <c r="R5" s="87"/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BH3963</v>
      </c>
      <c r="C5" s="127" t="str">
        <f>IF('Loan Outstanding Report'!$H$5="", "", 'Loan Outstanding Report'!$H$5)</f>
        <v>paroo-2</v>
      </c>
      <c r="D5" s="41" t="s">
        <v>281</v>
      </c>
      <c r="E5" s="65">
        <v>46002</v>
      </c>
      <c r="F5" s="38" t="s">
        <v>282</v>
      </c>
      <c r="G5" s="49" t="s">
        <v>283</v>
      </c>
      <c r="H5" s="49" t="s">
        <v>284</v>
      </c>
      <c r="I5" s="128" t="s">
        <v>266</v>
      </c>
      <c r="J5" s="128" t="s">
        <v>268</v>
      </c>
      <c r="K5" s="128" t="s">
        <v>270</v>
      </c>
      <c r="L5" s="11">
        <v>357257875</v>
      </c>
      <c r="M5" s="65" t="s">
        <v>271</v>
      </c>
      <c r="N5" s="49">
        <v>65000</v>
      </c>
      <c r="O5" s="49">
        <v>3470</v>
      </c>
      <c r="P5" s="129" t="s">
        <v>139</v>
      </c>
      <c r="Q5" s="83">
        <v>45603</v>
      </c>
      <c r="R5" s="49">
        <v>3470</v>
      </c>
      <c r="S5" s="49">
        <v>0</v>
      </c>
      <c r="T5" s="49">
        <v>0</v>
      </c>
      <c r="U5" s="131">
        <f t="shared" ref="U5:U69" si="0">IF(AND(ISBLANK(R5),ISBLANK(S5),ISBLANK(T5)),"",R5-(S5+T5))</f>
        <v>3470</v>
      </c>
      <c r="V5" s="125" t="s">
        <v>202</v>
      </c>
      <c r="W5" s="130" t="s">
        <v>285</v>
      </c>
    </row>
    <row r="6" spans="1:23" ht="25.05" customHeight="1" x14ac:dyDescent="0.3">
      <c r="A6" s="64">
        <v>2</v>
      </c>
      <c r="B6" s="60" t="str">
        <f>IF(J6&lt;&gt;"", $B$5, "")</f>
        <v>BH3963</v>
      </c>
      <c r="C6" s="127" t="str">
        <f>IF(J6&lt;&gt;"", $C$5, "")</f>
        <v>paroo-2</v>
      </c>
      <c r="D6" s="41" t="s">
        <v>281</v>
      </c>
      <c r="E6" s="65">
        <v>46002</v>
      </c>
      <c r="F6" s="38" t="s">
        <v>282</v>
      </c>
      <c r="G6" s="49" t="s">
        <v>283</v>
      </c>
      <c r="H6" s="49" t="s">
        <v>284</v>
      </c>
      <c r="I6" s="128" t="s">
        <v>266</v>
      </c>
      <c r="J6" s="128" t="s">
        <v>268</v>
      </c>
      <c r="K6" s="128" t="s">
        <v>270</v>
      </c>
      <c r="L6" s="11">
        <v>357257875</v>
      </c>
      <c r="M6" s="65" t="s">
        <v>271</v>
      </c>
      <c r="N6" s="49">
        <v>65000</v>
      </c>
      <c r="O6" s="49">
        <v>3470</v>
      </c>
      <c r="P6" s="129" t="s">
        <v>139</v>
      </c>
      <c r="Q6" s="83">
        <v>45633</v>
      </c>
      <c r="R6" s="49">
        <v>3470</v>
      </c>
      <c r="S6" s="49">
        <v>0</v>
      </c>
      <c r="T6" s="49">
        <v>0</v>
      </c>
      <c r="U6" s="131">
        <f t="shared" si="0"/>
        <v>3470</v>
      </c>
      <c r="V6" s="125" t="s">
        <v>202</v>
      </c>
      <c r="W6" s="130" t="s">
        <v>286</v>
      </c>
    </row>
    <row r="7" spans="1:23" ht="25.05" customHeight="1" x14ac:dyDescent="0.3">
      <c r="A7" s="64">
        <v>3</v>
      </c>
      <c r="B7" s="60" t="str">
        <f t="shared" ref="B7:B70" si="1">IF(J7&lt;&gt;"", $B$5, "")</f>
        <v>BH3963</v>
      </c>
      <c r="C7" s="127" t="str">
        <f t="shared" ref="C7:C70" si="2">IF(J7&lt;&gt;"", $C$5, "")</f>
        <v>paroo-2</v>
      </c>
      <c r="D7" s="41" t="s">
        <v>281</v>
      </c>
      <c r="E7" s="65">
        <v>46002</v>
      </c>
      <c r="F7" s="38" t="s">
        <v>282</v>
      </c>
      <c r="G7" s="49" t="s">
        <v>283</v>
      </c>
      <c r="H7" s="49" t="s">
        <v>284</v>
      </c>
      <c r="I7" s="128" t="s">
        <v>266</v>
      </c>
      <c r="J7" s="128" t="s">
        <v>268</v>
      </c>
      <c r="K7" s="128" t="s">
        <v>270</v>
      </c>
      <c r="L7" s="11">
        <v>357257875</v>
      </c>
      <c r="M7" s="65" t="s">
        <v>271</v>
      </c>
      <c r="N7" s="49">
        <v>65000</v>
      </c>
      <c r="O7" s="49">
        <v>3470</v>
      </c>
      <c r="P7" s="129" t="s">
        <v>139</v>
      </c>
      <c r="Q7" s="83">
        <v>45664</v>
      </c>
      <c r="R7" s="49">
        <v>3470</v>
      </c>
      <c r="S7" s="49">
        <v>0</v>
      </c>
      <c r="T7" s="49">
        <v>0</v>
      </c>
      <c r="U7" s="131">
        <f t="shared" si="0"/>
        <v>3470</v>
      </c>
      <c r="V7" s="125" t="s">
        <v>202</v>
      </c>
      <c r="W7" s="130" t="s">
        <v>287</v>
      </c>
    </row>
    <row r="8" spans="1:23" ht="25.05" customHeight="1" x14ac:dyDescent="0.3">
      <c r="A8" s="64">
        <v>4</v>
      </c>
      <c r="B8" s="60" t="str">
        <f t="shared" si="1"/>
        <v>BH3963</v>
      </c>
      <c r="C8" s="127" t="str">
        <f t="shared" si="2"/>
        <v>paroo-2</v>
      </c>
      <c r="D8" s="41" t="s">
        <v>281</v>
      </c>
      <c r="E8" s="65">
        <v>46002</v>
      </c>
      <c r="F8" s="38" t="s">
        <v>282</v>
      </c>
      <c r="G8" s="49" t="s">
        <v>283</v>
      </c>
      <c r="H8" s="49" t="s">
        <v>284</v>
      </c>
      <c r="I8" s="128" t="s">
        <v>266</v>
      </c>
      <c r="J8" s="128" t="s">
        <v>268</v>
      </c>
      <c r="K8" s="128" t="s">
        <v>270</v>
      </c>
      <c r="L8" s="11">
        <v>357257875</v>
      </c>
      <c r="M8" s="65" t="s">
        <v>271</v>
      </c>
      <c r="N8" s="49">
        <v>65000</v>
      </c>
      <c r="O8" s="49">
        <v>3470</v>
      </c>
      <c r="P8" s="129" t="s">
        <v>139</v>
      </c>
      <c r="Q8" s="83">
        <v>45754</v>
      </c>
      <c r="R8" s="49">
        <v>3470</v>
      </c>
      <c r="S8" s="49">
        <v>0</v>
      </c>
      <c r="T8" s="49">
        <v>0</v>
      </c>
      <c r="U8" s="131">
        <f t="shared" si="0"/>
        <v>3470</v>
      </c>
      <c r="V8" s="125" t="s">
        <v>202</v>
      </c>
      <c r="W8" s="130" t="s">
        <v>288</v>
      </c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/>
      <c r="E9" s="65"/>
      <c r="F9" s="38"/>
      <c r="G9" s="49"/>
      <c r="H9" s="49"/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/>
      <c r="E10" s="65"/>
      <c r="F10" s="38"/>
      <c r="G10" s="49"/>
      <c r="H10" s="49"/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/>
      <c r="E11" s="65"/>
      <c r="F11" s="38"/>
      <c r="G11" s="49"/>
      <c r="H11" s="49"/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ref="D7:D70" si="3">IF(J12&lt;&gt;"", $D$5, "")</f>
        <v/>
      </c>
      <c r="E12" s="65"/>
      <c r="F12" s="38"/>
      <c r="G12" s="49"/>
      <c r="H12" s="49" t="str">
        <f t="shared" ref="H7:H70" si="4">IF(J12&lt;&gt;"", $H$5, "")</f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ref="F7:F70" si="5">IF(J13&lt;&gt;"", $F$5, "")</f>
        <v/>
      </c>
      <c r="G13" s="49" t="str">
        <f t="shared" ref="G7:G70" si="6">IF(J13&lt;&gt;"", $G$5, "")</f>
        <v/>
      </c>
      <c r="H13" s="49" t="str">
        <f t="shared" si="4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4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4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4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4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4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4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4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4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4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4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4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4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4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4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4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4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4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4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4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4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4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4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4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4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4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4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4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4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4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4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4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4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4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4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4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4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4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4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4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4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4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4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4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4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4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4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4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4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4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4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4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4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4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4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4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4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4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B5" sqref="B5:BR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258</v>
      </c>
      <c r="E5" s="38" t="s">
        <v>259</v>
      </c>
      <c r="F5" s="38" t="s">
        <v>260</v>
      </c>
      <c r="G5" s="87" t="s">
        <v>261</v>
      </c>
      <c r="H5" s="38" t="s">
        <v>262</v>
      </c>
      <c r="I5" s="87">
        <v>172151</v>
      </c>
      <c r="J5" s="38" t="s">
        <v>263</v>
      </c>
      <c r="K5" s="87">
        <v>172151</v>
      </c>
      <c r="L5" s="87" t="s">
        <v>264</v>
      </c>
      <c r="M5" s="38" t="s">
        <v>265</v>
      </c>
      <c r="N5" s="87">
        <v>340162</v>
      </c>
      <c r="O5" s="87" t="s">
        <v>266</v>
      </c>
      <c r="P5" s="87">
        <v>479706</v>
      </c>
      <c r="Q5" s="38" t="s">
        <v>267</v>
      </c>
      <c r="R5" s="38" t="s">
        <v>251</v>
      </c>
      <c r="S5" s="87" t="s">
        <v>268</v>
      </c>
      <c r="T5" s="87" t="s">
        <v>268</v>
      </c>
      <c r="U5" s="87" t="s">
        <v>269</v>
      </c>
      <c r="V5" s="87" t="s">
        <v>252</v>
      </c>
      <c r="W5" s="87">
        <v>0</v>
      </c>
      <c r="X5" s="38" t="s">
        <v>253</v>
      </c>
      <c r="Y5" s="87">
        <v>357257875</v>
      </c>
      <c r="Z5" s="38" t="s">
        <v>270</v>
      </c>
      <c r="AA5" s="116" t="s">
        <v>271</v>
      </c>
      <c r="AB5" s="87">
        <v>65000</v>
      </c>
      <c r="AC5" s="87" t="s">
        <v>272</v>
      </c>
      <c r="AD5" s="87">
        <v>24</v>
      </c>
      <c r="AE5" s="87" t="s">
        <v>273</v>
      </c>
      <c r="AF5" s="87" t="s">
        <v>274</v>
      </c>
      <c r="AG5" s="87" t="s">
        <v>275</v>
      </c>
      <c r="AH5" s="87" t="s">
        <v>276</v>
      </c>
      <c r="AI5" s="116" t="s">
        <v>277</v>
      </c>
      <c r="AJ5" s="87">
        <v>3470</v>
      </c>
      <c r="AK5" s="87">
        <v>3470</v>
      </c>
      <c r="AL5" s="116" t="s">
        <v>278</v>
      </c>
      <c r="AM5" s="87">
        <v>20983.3</v>
      </c>
      <c r="AN5" s="120">
        <v>10246.700000000001</v>
      </c>
      <c r="AO5" s="120">
        <v>31230</v>
      </c>
      <c r="AP5" s="120">
        <v>44016.7</v>
      </c>
      <c r="AQ5" s="120">
        <v>7671.3</v>
      </c>
      <c r="AR5" s="120">
        <v>51688</v>
      </c>
      <c r="AS5" s="120">
        <v>10523.63</v>
      </c>
      <c r="AT5" s="120">
        <v>3356.37</v>
      </c>
      <c r="AU5" s="120">
        <v>13880</v>
      </c>
      <c r="AV5" s="87">
        <v>13</v>
      </c>
      <c r="AW5" s="87" t="s">
        <v>145</v>
      </c>
      <c r="AX5" s="87" t="s">
        <v>145</v>
      </c>
      <c r="AY5" s="87" t="s">
        <v>145</v>
      </c>
      <c r="AZ5" s="87" t="s">
        <v>145</v>
      </c>
      <c r="BA5" s="87" t="s">
        <v>145</v>
      </c>
      <c r="BB5" s="87" t="s">
        <v>254</v>
      </c>
      <c r="BC5" s="87" t="s">
        <v>145</v>
      </c>
      <c r="BD5" s="87" t="s">
        <v>145</v>
      </c>
      <c r="BE5" s="87">
        <v>0</v>
      </c>
      <c r="BF5" s="38" t="s">
        <v>268</v>
      </c>
      <c r="BG5" s="87" t="s">
        <v>279</v>
      </c>
      <c r="BH5" s="122" t="s">
        <v>255</v>
      </c>
      <c r="BI5" s="38" t="s">
        <v>111</v>
      </c>
      <c r="BJ5" s="88">
        <v>46002</v>
      </c>
      <c r="BK5" s="87"/>
      <c r="BL5" s="38"/>
      <c r="BM5" s="123" t="s">
        <v>119</v>
      </c>
      <c r="BN5" s="124" t="s">
        <v>200</v>
      </c>
      <c r="BO5" s="87" t="s">
        <v>245</v>
      </c>
      <c r="BP5" s="87">
        <v>13880</v>
      </c>
      <c r="BQ5" s="125" t="s">
        <v>202</v>
      </c>
      <c r="BR5" s="126" t="s">
        <v>280</v>
      </c>
    </row>
    <row r="6" spans="1:70" s="121" customFormat="1" ht="15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32"/>
    </row>
    <row r="8" spans="1:70" s="121" customFormat="1" ht="15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2025-12-31T16:10:19Z</dcterms:modified>
</cp:coreProperties>
</file>