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ndbali-FN25-26-03202\"/>
    </mc:Choice>
  </mc:AlternateContent>
  <xr:revisionPtr revIDLastSave="0" documentId="13_ncr:1_{2AE1026F-014F-47B3-95F0-EEC2FEC2701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<sst xmlns="http://schemas.openxmlformats.org/spreadsheetml/2006/main" count="377" uniqueCount="308">
  <si>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</si>
  <si>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</si>
  <si>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</si>
  <si>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</si>
  <si>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</si>
  <si>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</si>
  <si>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</si>
  <si>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</si>
  <si>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</si>
  <si>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</si>
  <si>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</si>
  <si>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</si>
  <si>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</si>
  <si>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</si>
  <si>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</si>
  <si>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</si>
  <si>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</si>
  <si>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</si>
  <si>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</si>
  <si>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</si>
  <si>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</si>
  <si>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</si>
  <si>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</si>
  <si>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</si>
  <si>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</si>
  <si>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</si>
  <si>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</si>
  <si>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</si>
  <si>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</si>
  <si>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</si>
  <si>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</si>
  <si>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</si>
  <si>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</si>
  <si>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</si>
  <si>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</si>
  <si>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</si>
  <si>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</si>
  <si>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</si>
  <si>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</si>
  <si>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</si>
  <si>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</si>
  <si>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</si>
  <si>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</si>
  <si>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</si>
  <si>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</si>
  <si>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</si>
  <si>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</si>
  <si>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</si>
  <si>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</si>
  <si>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</si>
  <si>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</si>
  <si>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</si>
  <si>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</si>
  <si>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</si>
  <si>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</si>
  <si>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</si>
  <si>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</si>
  <si>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</si>
  <si>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</si>
  <si>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</si>
  <si>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</si>
  <si>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</si>
  <si>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</si>
  <si>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</si>
  <si>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</si>
  <si>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</si>
  <si>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</si>
  <si>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</si>
  <si>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</si>
  <si>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</si>
  <si>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</si>
  <si>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</si>
  <si>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</si>
  <si>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</si>
  <si>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</si>
  <si>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</si>
  <si>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</si>
  <si>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</si>
  <si>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</si>
  <si>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</si>
  <si>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</si>
  <si>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</si>
  <si>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</si>
  <si>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</si>
  <si>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</si>
  <si>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</si>
  <si>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</si>
  <si>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</si>
  <si>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</si>
  <si>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</si>
  <si>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</si>
  <si>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</si>
  <si>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</si>
  <si>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</si>
  <si>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</si>
  <si>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</si>
  <si>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</si>
  <si>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</si>
  <si>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</si>
  <si>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</si>
  <si>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</si>
  <si>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</si>
  <si>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</si>
  <si>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</si>
  <si>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</si>
  <si>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</si>
  <si>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</si>
  <si>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</si>
  <si>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</si>
  <si>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</si>
  <si>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</si>
  <si>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</si>
  <si>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</si>
  <si>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</si>
  <si>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</si>
  <si>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</si>
  <si>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</si>
  <si>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</si>
  <si>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</si>
  <si>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</si>
  <si>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</si>
  <si>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</si>
  <si>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</si>
  <si>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</si>
  <si>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</si>
  <si>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</si>
  <si>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</si>
  <si>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</si>
  <si>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</si>
  <si>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</si>
  <si>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</si>
  <si>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</si>
  <si>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</si>
  <si>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</si>
  <si>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</si>
  <si>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</si>
  <si>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</si>
  <si>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</si>
  <si>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</si>
  <si>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</si>
  <si>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</si>
  <si>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</si>
  <si>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</si>
  <si>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</si>
  <si>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</si>
  <si>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</si>
  <si>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</si>
  <si>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</si>
  <si>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</si>
  <si>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</si>
  <si>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</si>
  <si>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</si>
  <si>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</si>
  <si>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</si>
  <si>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</si>
  <si>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</si>
  <si>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</si>
  <si>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</si>
  <si>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</si>
  <si>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</si>
  <si>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</si>
  <si>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</si>
  <si>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</si>
  <si>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</si>
  <si>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</si>
  <si>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</si>
  <si>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</si>
  <si>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</si>
  <si>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</si>
  <si>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</si>
  <si>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</si>
  <si>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</si>
  <si>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</si>
  <si>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</si>
  <si>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</si>
  <si>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</si>
  <si>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</si>
  <si>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</si>
  <si>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</si>
  <si>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</si>
  <si>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</si>
  <si>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</si>
  <si>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</si>
  <si>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</si>
  <si>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</si>
  <si>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</si>
  <si>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</si>
  <si>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</si>
  <si>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</si>
  <si>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</si>
  <si>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</si>
  <si>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</si>
  <si>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</si>
  <si>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</si>
  <si>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</si>
  <si>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</si>
  <si>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</si>
  <si>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</si>
  <si>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</si>
  <si>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</si>
  <si>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</si>
  <si>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</si>
  <si>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</si>
  <si>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</si>
  <si>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</si>
  <si>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</si>
  <si>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</si>
  <si>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</si>
  <si>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</si>
  <si>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</si>
  <si>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</si>
  <si>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</si>
  <si>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</si>
  <si>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</si>
  <si>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</si>
  <si>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</si>
  <si>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</si>
  <si>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</si>
  <si>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</si>
  <si>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</si>
  <si>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</si>
  <si>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</si>
  <si>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</si>
  <si>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</si>
  <si>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</si>
  <si>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</si>
  <si>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</si>
  <si>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</si>
  <si>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</si>
  <si>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</si>
  <si>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</si>
  <si>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</si>
  <si>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</si>
  <si>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</si>
  <si>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</si>
  <si>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</si>
  <si>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</si>
  <si>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</si>
  <si>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</si>
  <si>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</si>
  <si>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</si>
  <si>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</si>
  <si>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</si>
  <si>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</si>
  <si>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</si>
  <si>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</si>
  <si>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</si>
  <si>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</si>
  <si>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</si>
  <si>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</si>
  <si>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</si>
  <si>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Jajpur Town</t>
  </si>
  <si>
    <t>OR2916</t>
  </si>
  <si>
    <t>Chandbali</t>
  </si>
  <si>
    <t>CHARADIA</t>
  </si>
  <si>
    <t>SF0098815</t>
  </si>
  <si>
    <t>Sudhanshu Sekhar Malik</t>
  </si>
  <si>
    <t>350467</t>
  </si>
  <si>
    <t>Chetana</t>
  </si>
  <si>
    <t>SC</t>
  </si>
  <si>
    <t>HINDU</t>
  </si>
  <si>
    <t>laxman</t>
  </si>
  <si>
    <t>Agriculture &amp; Farming</t>
  </si>
  <si>
    <t>SSF3551264</t>
  </si>
  <si>
    <t>BHAGABATI MAHALIK</t>
  </si>
  <si>
    <t>10</t>
  </si>
  <si>
    <t>01-Oct-2024</t>
  </si>
  <si>
    <t>GL-2</t>
  </si>
  <si>
    <t>2.75 Yrs</t>
  </si>
  <si>
    <t>14 Mar 2023</t>
  </si>
  <si>
    <t>&gt; 2 to 4 Years</t>
  </si>
  <si>
    <t>10-Nov-2024</t>
  </si>
  <si>
    <t>18-Oct-2025</t>
  </si>
  <si>
    <t>&lt;= 2 Years</t>
  </si>
  <si>
    <t>Open</t>
  </si>
  <si>
    <t>30-Sep-2025</t>
  </si>
  <si>
    <t>Prakash Kumar Rana/SF0044251</t>
  </si>
  <si>
    <t>FN25-26-03202</t>
  </si>
  <si>
    <t>Sanjeet Malik</t>
  </si>
  <si>
    <t>SF0054913</t>
  </si>
  <si>
    <t>BQM</t>
  </si>
  <si>
    <t>CSS</t>
  </si>
  <si>
    <t>Absconding</t>
  </si>
  <si>
    <t>Completed-Report Submitted</t>
  </si>
  <si>
    <t xml:space="preserve"> Biranchi Narayan Swain/SF0003954</t>
  </si>
  <si>
    <t>Krushna Chandra Sahoo/SF0083225</t>
  </si>
  <si>
    <t>Alok Kumar Maharana/SF0083414</t>
  </si>
  <si>
    <t>Sanjaya Kumar Sahoo/SF0070624</t>
  </si>
  <si>
    <t xml:space="preserve">As per Borrower has paid Cash Receipt Evidence, BQM Sanjeet Malik/SF0054913 has amount collected EMI Rs 10380/- on Date. 04-09-25, towards EMI collection but the amount has not remited to branch. </t>
  </si>
  <si>
    <t>Bhamanda</t>
  </si>
  <si>
    <t>SF0090059</t>
  </si>
  <si>
    <t>Debashis Das</t>
  </si>
  <si>
    <t>Bhamanda C3</t>
  </si>
  <si>
    <t>Bhamanda C3 Aradi1</t>
  </si>
  <si>
    <t>SSF5415034</t>
  </si>
  <si>
    <t>GENERAL</t>
  </si>
  <si>
    <t>MAMATA BARIK</t>
  </si>
  <si>
    <t>30-Jan-2024</t>
  </si>
  <si>
    <t>09</t>
  </si>
  <si>
    <t>1</t>
  </si>
  <si>
    <t>1.84 Yrs</t>
  </si>
  <si>
    <t>30 Jan 2024</t>
  </si>
  <si>
    <t>09-Mar-2024</t>
  </si>
  <si>
    <t>24-Nov-2025</t>
  </si>
  <si>
    <t>Malaya Pritam Lenka/SF0097052</t>
  </si>
  <si>
    <t>As per Borrower Cash Recipt and Written statement she paid RS 8960/- on Dt-21/8/2025 to Sanjeet Malik/SF0054913 but Sanjeet Malik/SF005491 did not remmited to branch.</t>
  </si>
  <si>
    <t>After caseload verification total of Rs 19340/- misappropriation of cash identified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</si>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</sst>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OR2916</v>
      </c>
      <c r="D5" s="63" t="str">
        <f>IF('Physical Cash at Safe'!D28="Yes", 'Physical Cash at Safe'!B4, 'Borrower Wise Details'!C5)</f>
        <v>Chandbali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45993</v>
      </c>
      <c r="H5" s="107" t="s">
        <v>281</v>
      </c>
      <c r="I5" s="61">
        <v>46003</v>
      </c>
      <c r="J5" s="74" t="str">
        <f>IF('Physical Cash at Safe'!D28="Yes",'Physical Cash at Safe'!E28,IF('Borrower Wise Details'!D5&lt;&gt;"",'Borrower Wise Details'!D5,""))</f>
        <v>FN25-26-03202</v>
      </c>
      <c r="K5" s="81">
        <v>1</v>
      </c>
      <c r="L5" s="82">
        <v>10380</v>
      </c>
      <c r="M5" s="82">
        <v>0</v>
      </c>
      <c r="N5" s="82" t="s">
        <v>284</v>
      </c>
      <c r="O5" s="82" t="s">
        <v>285</v>
      </c>
      <c r="P5" s="82" t="s">
        <v>286</v>
      </c>
      <c r="Q5" s="82" t="s">
        <v>287</v>
      </c>
      <c r="R5" s="75" t="str">
        <f>IF('Physical Cash at Safe'!$D$28="Yes", 'Physical Cash at Safe'!$A$28, IF('Borrower Wise Details'!F5&lt;&gt;"", 'Borrower Wise Details'!F5, ""))</f>
        <v>Sanjeet Malik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SF0054913</v>
      </c>
      <c r="U5" s="77" t="s">
        <v>282</v>
      </c>
      <c r="V5" s="61">
        <v>45978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283</v>
      </c>
      <c r="Z5" s="61">
        <v>45993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19340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19340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46006</v>
      </c>
      <c r="AH5" s="70" t="s">
        <v>306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80" zoomScaleNormal="8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U5" sqref="U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OR2916</v>
      </c>
      <c r="C5" s="50" t="str">
        <f>IF('Fraud Investigation Report'!D5="", "", 'Fraud Investigation Report'!D5)</f>
        <v>Chandbali</v>
      </c>
      <c r="D5" s="68" t="str">
        <f>IF(OR('Fraud Investigation Report'!R5="", 'Fraud Investigation Report'!R5=0), "", 'Fraud Investigation Report'!R5)</f>
        <v>Sanjeet Malik</v>
      </c>
      <c r="E5" s="68" t="str">
        <f>IF(OR('Fraud Investigation Report'!T5="", 'Fraud Investigation Report'!T5=0), "", 'Fraud Investigation Report'!T5)</f>
        <v>SF0054913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FN25-26-03202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10380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8960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19340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19340</v>
      </c>
      <c r="Q5" s="49"/>
      <c r="R5" s="84" t="s">
        <v>307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221</v>
      </c>
      <c r="B34" s="38"/>
      <c r="C34" s="39" t="s">
        <v>222</v>
      </c>
      <c r="D34" s="150"/>
      <c r="E34" s="151"/>
    </row>
    <row r="35" spans="1:5" ht="27.6" x14ac:dyDescent="0.3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0" zoomScaleNormal="90" workbookViewId="0">
      <selection activeCell="C19" sqref="C1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OR2916</v>
      </c>
      <c r="C5" s="119" t="str">
        <f>IF('Loan Outstanding Report'!$H$5="", "", 'Loan Outstanding Report'!$H$5)</f>
        <v>Chandbali</v>
      </c>
      <c r="D5" s="41" t="s">
        <v>277</v>
      </c>
      <c r="E5" s="65">
        <v>46001</v>
      </c>
      <c r="F5" s="38" t="s">
        <v>278</v>
      </c>
      <c r="G5" s="49" t="s">
        <v>279</v>
      </c>
      <c r="H5" s="49" t="s">
        <v>280</v>
      </c>
      <c r="I5" s="120" t="s">
        <v>257</v>
      </c>
      <c r="J5" s="120" t="s">
        <v>263</v>
      </c>
      <c r="K5" s="120" t="s">
        <v>264</v>
      </c>
      <c r="L5" s="11">
        <v>358431305</v>
      </c>
      <c r="M5" s="65" t="s">
        <v>266</v>
      </c>
      <c r="N5" s="124">
        <v>65000</v>
      </c>
      <c r="O5" s="124">
        <v>3460</v>
      </c>
      <c r="P5" s="121" t="s">
        <v>139</v>
      </c>
      <c r="Q5" s="80">
        <v>45904</v>
      </c>
      <c r="R5" s="124">
        <v>10380</v>
      </c>
      <c r="S5" s="124">
        <v>0</v>
      </c>
      <c r="T5" s="124">
        <v>0</v>
      </c>
      <c r="U5" s="125">
        <f t="shared" ref="U5" si="0">IF(AND(ISBLANK(R5),ISBLANK(S5),ISBLANK(T5)),"",R5-(S5+T5))</f>
        <v>10380</v>
      </c>
      <c r="V5" s="117" t="s">
        <v>204</v>
      </c>
      <c r="W5" s="122" t="s">
        <v>288</v>
      </c>
    </row>
    <row r="6" spans="1:23" ht="25.05" customHeight="1" x14ac:dyDescent="0.3">
      <c r="A6" s="64">
        <v>2</v>
      </c>
      <c r="B6" s="60" t="str">
        <f>IF(J6&lt;&gt;"", $B$5, "")</f>
        <v>OR2916</v>
      </c>
      <c r="C6" s="119" t="str">
        <f>IF(J6&lt;&gt;"", $C$5, "")</f>
        <v>Chandbali</v>
      </c>
      <c r="D6" s="41" t="str">
        <f>IF(J6&lt;&gt;"", $D$5, "")</f>
        <v>FN25-26-03202</v>
      </c>
      <c r="E6" s="65">
        <v>45993</v>
      </c>
      <c r="F6" s="38" t="str">
        <f>IF(J6&lt;&gt;"", $F$5, "")</f>
        <v>Sanjeet Malik</v>
      </c>
      <c r="G6" s="49" t="str">
        <f>IF(J6&lt;&gt;"", $G$5, "")</f>
        <v>SF0054913</v>
      </c>
      <c r="H6" s="49" t="str">
        <f>IF(J6&lt;&gt;"", $H$5, "")</f>
        <v>BQM</v>
      </c>
      <c r="I6" s="120" t="s">
        <v>292</v>
      </c>
      <c r="J6" s="120" t="s">
        <v>294</v>
      </c>
      <c r="K6" s="120" t="s">
        <v>296</v>
      </c>
      <c r="L6" s="11">
        <v>354932689</v>
      </c>
      <c r="M6" s="65" t="s">
        <v>297</v>
      </c>
      <c r="N6" s="124">
        <v>42000</v>
      </c>
      <c r="O6" s="124">
        <v>2240</v>
      </c>
      <c r="P6" s="121" t="s">
        <v>141</v>
      </c>
      <c r="Q6" s="80">
        <v>45890</v>
      </c>
      <c r="R6" s="124">
        <v>8960</v>
      </c>
      <c r="S6" s="124">
        <v>0</v>
      </c>
      <c r="T6" s="124">
        <v>0</v>
      </c>
      <c r="U6" s="125">
        <f t="shared" ref="U6:U69" si="1">IF(AND(ISBLANK(R6),ISBLANK(S6),ISBLANK(T6)),"",R6-(S6+T6))</f>
        <v>8960</v>
      </c>
      <c r="V6" s="117" t="s">
        <v>204</v>
      </c>
      <c r="W6" s="122" t="s">
        <v>305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6" sqref="A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51800</v>
      </c>
      <c r="J5" s="38" t="s">
        <v>254</v>
      </c>
      <c r="K5" s="84">
        <v>51800</v>
      </c>
      <c r="L5" s="84" t="s">
        <v>255</v>
      </c>
      <c r="M5" s="38" t="s">
        <v>256</v>
      </c>
      <c r="N5" s="84">
        <v>85144</v>
      </c>
      <c r="O5" s="84" t="s">
        <v>257</v>
      </c>
      <c r="P5" s="84">
        <v>119891</v>
      </c>
      <c r="Q5" s="38" t="s">
        <v>261</v>
      </c>
      <c r="R5" s="38" t="s">
        <v>258</v>
      </c>
      <c r="S5" s="84" t="s">
        <v>263</v>
      </c>
      <c r="T5" s="84" t="s">
        <v>263</v>
      </c>
      <c r="U5" s="84" t="s">
        <v>259</v>
      </c>
      <c r="V5" s="84" t="s">
        <v>260</v>
      </c>
      <c r="W5" s="84">
        <v>0</v>
      </c>
      <c r="X5" s="38" t="s">
        <v>262</v>
      </c>
      <c r="Y5" s="84">
        <v>358431305</v>
      </c>
      <c r="Z5" s="38" t="s">
        <v>264</v>
      </c>
      <c r="AA5" s="108" t="s">
        <v>266</v>
      </c>
      <c r="AB5" s="84">
        <v>65000</v>
      </c>
      <c r="AC5" s="108" t="s">
        <v>265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3460</v>
      </c>
      <c r="AK5" s="84">
        <v>3460</v>
      </c>
      <c r="AL5" s="108" t="s">
        <v>272</v>
      </c>
      <c r="AM5" s="84">
        <v>20282.939999999999</v>
      </c>
      <c r="AN5" s="112">
        <v>10857.06</v>
      </c>
      <c r="AO5" s="112">
        <v>31140</v>
      </c>
      <c r="AP5" s="112">
        <v>44717.06</v>
      </c>
      <c r="AQ5" s="112">
        <v>7845.94</v>
      </c>
      <c r="AR5" s="112">
        <v>52563</v>
      </c>
      <c r="AS5" s="112">
        <v>13192.35</v>
      </c>
      <c r="AT5" s="112">
        <v>4107.6499999999996</v>
      </c>
      <c r="AU5" s="112">
        <v>17300</v>
      </c>
      <c r="AV5" s="84">
        <v>14</v>
      </c>
      <c r="AW5" s="84"/>
      <c r="AX5" s="84"/>
      <c r="AY5" s="108"/>
      <c r="AZ5" s="84"/>
      <c r="BA5" s="84"/>
      <c r="BB5" s="84" t="s">
        <v>274</v>
      </c>
      <c r="BC5" s="84"/>
      <c r="BD5" s="108"/>
      <c r="BE5" s="84">
        <v>0</v>
      </c>
      <c r="BF5" s="38"/>
      <c r="BG5" s="84"/>
      <c r="BH5" s="114" t="s">
        <v>276</v>
      </c>
      <c r="BI5" s="38" t="s">
        <v>110</v>
      </c>
      <c r="BJ5" s="85">
        <v>46001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10380</v>
      </c>
      <c r="BQ5" s="117" t="s">
        <v>204</v>
      </c>
      <c r="BR5" s="118" t="s">
        <v>288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53004</v>
      </c>
      <c r="J6" s="38" t="s">
        <v>289</v>
      </c>
      <c r="K6" s="84">
        <v>53004</v>
      </c>
      <c r="L6" s="84" t="s">
        <v>290</v>
      </c>
      <c r="M6" s="38" t="s">
        <v>291</v>
      </c>
      <c r="N6" s="84">
        <v>482508</v>
      </c>
      <c r="O6" s="84" t="s">
        <v>292</v>
      </c>
      <c r="P6" s="84">
        <v>761310</v>
      </c>
      <c r="Q6" s="38" t="s">
        <v>293</v>
      </c>
      <c r="R6" s="38" t="s">
        <v>258</v>
      </c>
      <c r="S6" s="84" t="s">
        <v>294</v>
      </c>
      <c r="T6" s="84" t="s">
        <v>294</v>
      </c>
      <c r="U6" s="84" t="s">
        <v>295</v>
      </c>
      <c r="V6" s="84" t="s">
        <v>260</v>
      </c>
      <c r="W6" s="84">
        <v>0</v>
      </c>
      <c r="X6" s="38" t="s">
        <v>262</v>
      </c>
      <c r="Y6" s="84">
        <v>354932689</v>
      </c>
      <c r="Z6" s="38" t="s">
        <v>296</v>
      </c>
      <c r="AA6" s="108" t="s">
        <v>297</v>
      </c>
      <c r="AB6" s="84">
        <v>42000</v>
      </c>
      <c r="AC6" s="108" t="s">
        <v>298</v>
      </c>
      <c r="AD6" s="84">
        <v>24</v>
      </c>
      <c r="AE6" s="84" t="s">
        <v>299</v>
      </c>
      <c r="AF6" s="84" t="s">
        <v>300</v>
      </c>
      <c r="AG6" s="108" t="s">
        <v>301</v>
      </c>
      <c r="AH6" s="84" t="s">
        <v>273</v>
      </c>
      <c r="AI6" s="108" t="s">
        <v>302</v>
      </c>
      <c r="AJ6" s="84">
        <v>2240</v>
      </c>
      <c r="AK6" s="84">
        <v>2240</v>
      </c>
      <c r="AL6" s="108" t="s">
        <v>303</v>
      </c>
      <c r="AM6" s="84">
        <v>27134.52</v>
      </c>
      <c r="AN6" s="112">
        <v>10945.48</v>
      </c>
      <c r="AO6" s="112">
        <v>38080</v>
      </c>
      <c r="AP6" s="112">
        <v>14865.48</v>
      </c>
      <c r="AQ6" s="112">
        <v>1307.52</v>
      </c>
      <c r="AR6" s="112">
        <v>16173</v>
      </c>
      <c r="AS6" s="112">
        <v>7953.77</v>
      </c>
      <c r="AT6" s="112">
        <v>1006.23</v>
      </c>
      <c r="AU6" s="112">
        <v>8960</v>
      </c>
      <c r="AV6" s="84">
        <v>21</v>
      </c>
      <c r="AW6" s="84"/>
      <c r="AX6" s="84"/>
      <c r="AY6" s="108"/>
      <c r="AZ6" s="84"/>
      <c r="BA6" s="84"/>
      <c r="BB6" s="84" t="s">
        <v>274</v>
      </c>
      <c r="BC6" s="84"/>
      <c r="BD6" s="108" t="s">
        <v>275</v>
      </c>
      <c r="BE6" s="84">
        <v>42000</v>
      </c>
      <c r="BF6" s="38"/>
      <c r="BG6" s="84"/>
      <c r="BH6" s="114" t="s">
        <v>304</v>
      </c>
      <c r="BI6" s="38" t="s">
        <v>110</v>
      </c>
      <c r="BJ6" s="85">
        <v>45993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8960</v>
      </c>
      <c r="BQ6" s="117" t="s">
        <v>204</v>
      </c>
      <c r="BR6" s="118" t="s">
        <v>305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2025-12-15T07:09:25Z</dcterms:modified>
</cp:coreProperties>
</file>