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3203\"/>
    </mc:Choice>
  </mc:AlternateContent>
  <xr:revisionPtr revIDLastSave="0" documentId="13_ncr:1_{D81641BA-AE82-4E3C-ADE8-F29D60DE96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<sst xmlns="http://schemas.openxmlformats.org/spreadsheetml/2006/main" count="356" uniqueCount="299">
  <si>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</si>
  <si>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</si>
  <si>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</si>
  <si>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</si>
  <si>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</si>
  <si>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</si>
  <si>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</si>
  <si>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</si>
  <si>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</si>
  <si>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</si>
  <si>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</si>
  <si>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</si>
  <si>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</si>
  <si>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</si>
  <si>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</si>
  <si>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</si>
  <si>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</si>
  <si>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</si>
  <si>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</si>
  <si>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</si>
  <si>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</si>
  <si>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</si>
  <si>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</si>
  <si>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</si>
  <si>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</si>
  <si>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</si>
  <si>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</si>
  <si>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</si>
  <si>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</si>
  <si>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</si>
  <si>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</si>
  <si>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</si>
  <si>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</si>
  <si>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</si>
  <si>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</si>
  <si>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</si>
  <si>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</si>
  <si>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</si>
  <si>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</si>
  <si>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</si>
  <si>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</si>
  <si>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</si>
  <si>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</si>
  <si>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</si>
  <si>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</si>
  <si>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</si>
  <si>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</si>
  <si>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</si>
  <si>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</si>
  <si>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</si>
  <si>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</si>
  <si>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</si>
  <si>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</si>
  <si>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</si>
  <si>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</si>
  <si>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</si>
  <si>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</si>
  <si>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</si>
  <si>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</si>
  <si>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</si>
  <si>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</si>
  <si>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</si>
  <si>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</si>
  <si>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</si>
  <si>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</si>
  <si>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</si>
  <si>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</si>
  <si>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</si>
  <si>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</si>
  <si>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</si>
  <si>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</si>
  <si>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</si>
  <si>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</si>
  <si>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</si>
  <si>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</si>
  <si>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</si>
  <si>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</si>
  <si>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</si>
  <si>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</si>
  <si>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</si>
  <si>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</si>
  <si>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</si>
  <si>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</si>
  <si>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</si>
  <si>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</si>
  <si>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</si>
  <si>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</si>
  <si>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</si>
  <si>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</si>
  <si>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</si>
  <si>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</si>
  <si>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</si>
  <si>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</si>
  <si>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</si>
  <si>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</si>
  <si>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</si>
  <si>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</si>
  <si>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</si>
  <si>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</si>
  <si>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</si>
  <si>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</si>
  <si>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</si>
  <si>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</si>
  <si>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</si>
  <si>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</si>
  <si>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</si>
  <si>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</si>
  <si>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</si>
  <si>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</si>
  <si>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</si>
  <si>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</si>
  <si>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</si>
  <si>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</si>
  <si>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</si>
  <si>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</si>
  <si>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</si>
  <si>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</si>
  <si>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</si>
  <si>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</si>
  <si>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</si>
  <si>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</si>
  <si>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</si>
  <si>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</si>
  <si>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</si>
  <si>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</si>
  <si>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</si>
  <si>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</si>
  <si>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</si>
  <si>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</si>
  <si>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</si>
  <si>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</si>
  <si>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</si>
  <si>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</si>
  <si>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</si>
  <si>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</si>
  <si>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</si>
  <si>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</si>
  <si>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</si>
  <si>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</si>
  <si>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</si>
  <si>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</si>
  <si>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</si>
  <si>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</si>
  <si>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</si>
  <si>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</si>
  <si>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</si>
  <si>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</si>
  <si>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</si>
  <si>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</si>
  <si>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</si>
  <si>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</si>
  <si>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</si>
  <si>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</si>
  <si>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</si>
  <si>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</si>
  <si>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</si>
  <si>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</si>
  <si>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</si>
  <si>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</si>
  <si>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</si>
  <si>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</si>
  <si>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</si>
  <si>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</si>
  <si>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</si>
  <si>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</si>
  <si>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</si>
  <si>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</si>
  <si>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</si>
  <si>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</si>
  <si>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</si>
  <si>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</si>
  <si>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</si>
  <si>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</si>
  <si>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</si>
  <si>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</si>
  <si>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</si>
  <si>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</si>
  <si>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</si>
  <si>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</si>
  <si>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</si>
  <si>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</si>
  <si>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</si>
  <si>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</si>
  <si>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</si>
  <si>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</si>
  <si>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</si>
  <si>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</si>
  <si>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</si>
  <si>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</si>
  <si>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</si>
  <si>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</si>
  <si>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</si>
  <si>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</si>
  <si>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</si>
  <si>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</si>
  <si>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</si>
  <si>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</si>
  <si>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</si>
  <si>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</si>
  <si>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</si>
  <si>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</si>
  <si>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</si>
  <si>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</si>
  <si>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</si>
  <si>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</si>
  <si>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</si>
  <si>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</si>
  <si>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</si>
  <si>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</si>
  <si>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</si>
  <si>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</si>
  <si>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</si>
  <si>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</si>
  <si>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</si>
  <si>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</si>
  <si>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</si>
  <si>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</si>
  <si>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</si>
  <si>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</si>
  <si>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</si>
  <si>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</si>
  <si>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</si>
  <si>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</si>
  <si>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</si>
  <si>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</si>
  <si>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</si>
  <si>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</si>
  <si>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</si>
  <si>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</si>
  <si>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</si>
  <si>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</si>
  <si>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</si>
  <si>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</si>
  <si>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</si>
  <si>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</si>
  <si>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</si>
  <si>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</si>
  <si>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</si>
  <si>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</si>
  <si>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</si>
  <si>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</si>
  <si>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</si>
  <si>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</si>
  <si>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</si>
  <si>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</si>
  <si>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</si>
  <si>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</si>
  <si>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</si>
  <si>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</si>
  <si>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</si>
  <si>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</si>
  <si>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</si>
  <si>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</si>
  <si>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</si>
  <si>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</si>
  <si>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Anandapur</t>
  </si>
  <si>
    <t>SF0098182</t>
  </si>
  <si>
    <t>Bikram Keshari Jena</t>
  </si>
  <si>
    <t>anandapur</t>
  </si>
  <si>
    <t>majhi sahi anandapur G4</t>
  </si>
  <si>
    <t>Chetana</t>
  </si>
  <si>
    <t>SSF4303116</t>
  </si>
  <si>
    <t>EBC</t>
  </si>
  <si>
    <t>HINDU</t>
  </si>
  <si>
    <t>Agriculture &amp; Farming</t>
  </si>
  <si>
    <t>TILOTTAMA RANA</t>
  </si>
  <si>
    <t>21-Nov-2024</t>
  </si>
  <si>
    <t>04</t>
  </si>
  <si>
    <t>2.31 Yrs</t>
  </si>
  <si>
    <t>22 Aug 2023</t>
  </si>
  <si>
    <t>&gt; 2 to 4 Years</t>
  </si>
  <si>
    <t/>
  </si>
  <si>
    <t>8596915292</t>
  </si>
  <si>
    <t>Amarendra Malik/SF0059488</t>
  </si>
  <si>
    <t>22-Aug-2023</t>
  </si>
  <si>
    <t>1</t>
  </si>
  <si>
    <t>03-Oct-2023</t>
  </si>
  <si>
    <t>Close</t>
  </si>
  <si>
    <t>Uttam Kumar Pradhan</t>
  </si>
  <si>
    <t>SF0037617</t>
  </si>
  <si>
    <t>BM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</si>
  <si>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</si>
  <si>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</si>
  <si>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</si>
  <si>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</si>
  <si>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</si>
  <si>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Bhagirath Das</t>
  </si>
  <si>
    <t>SF0059786</t>
  </si>
  <si>
    <t>As per phone pay evidence borrower(TILOTTAMA RANA/358838084) paid her Partial EMI amount Rs 1000/- on Dt 22-Sep-2024, &amp; Rs-240/- on Dt 28-Sep-2024 to LO Kousik Patra but LO Kousik Patra has not remitted at office.</t>
  </si>
  <si>
    <t>Kousik Patra</t>
  </si>
  <si>
    <t>SF0082013</t>
  </si>
  <si>
    <t>FN25-26-03203</t>
  </si>
  <si>
    <t>As per phone pay evidence borrower(TILOTTAMA RANA/358838084) paid her Partial EMI amount Rs 1000/- on Dt 22-Sep-2024 to LO Kousik Patra but LO Kousik Patra has not remitted at office.</t>
  </si>
  <si>
    <t>As per phone pay evidence borrower(TILOTTAMA RANA/358838084) paid her Partial EMI amount Rs-240/- on Dt 28-Sep-2024 to LO Kousik Patra but LO Kousik Patra has not remitted at office.</t>
  </si>
  <si>
    <t>Fraud amount Observed Rs.1240/-</t>
  </si>
  <si>
    <t>Loan Officer</t>
  </si>
  <si>
    <t>352490436</t>
  </si>
  <si>
    <t>FIR Not Filled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</si>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</sst>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46001</v>
      </c>
      <c r="H5" s="107" t="s">
        <v>281</v>
      </c>
      <c r="I5" s="61">
        <v>46003</v>
      </c>
      <c r="J5" s="74" t="str">
        <f>IF('Physical Cash at Safe'!D28="Yes",'Physical Cash at Safe'!E28,IF('Borrower Wise Details'!D5&lt;&gt;"",'Borrower Wise Details'!D5,""))</f>
        <v>FN25-26-03203</v>
      </c>
      <c r="K5" s="81">
        <v>1</v>
      </c>
      <c r="L5" s="82">
        <v>2240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250</v>
      </c>
      <c r="R5" s="75" t="str">
        <f>IF('Physical Cash at Safe'!$D$28="Yes", 'Physical Cash at Safe'!$A$28, IF('Borrower Wise Details'!F5&lt;&gt;"", 'Borrower Wise Details'!F5, ""))</f>
        <v>Kousik 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SF0082013</v>
      </c>
      <c r="U5" s="77" t="s">
        <v>298</v>
      </c>
      <c r="V5" s="61">
        <v>45570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46001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294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Kousik Patra</v>
      </c>
      <c r="E5" s="68" t="str">
        <f>IF(OR('Fraud Investigation Report'!T5="", 'Fraud Investigation Report'!T5=0), "", 'Fraud Investigation Report'!T5)</f>
        <v>SF0082013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1240</v>
      </c>
      <c r="Q5" s="49"/>
      <c r="R5" s="84" t="s">
        <v>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46001</v>
      </c>
      <c r="C6" s="18">
        <v>46000</v>
      </c>
      <c r="D6" s="18">
        <v>46001</v>
      </c>
      <c r="E6" s="19">
        <v>0.27083333333333331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176</v>
      </c>
      <c r="C11" s="23">
        <f>B11*A11</f>
        <v>88000</v>
      </c>
      <c r="D11" s="25">
        <v>176</v>
      </c>
      <c r="E11" s="23">
        <f t="shared" ref="E11:E17" si="0">D11*A11</f>
        <v>88000</v>
      </c>
    </row>
    <row r="12" spans="1:5" ht="14.4" x14ac:dyDescent="0.3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>
        <v>22</v>
      </c>
      <c r="C14" s="23">
        <f t="shared" si="1"/>
        <v>1100</v>
      </c>
      <c r="D14" s="25">
        <v>22</v>
      </c>
      <c r="E14" s="23">
        <f t="shared" si="0"/>
        <v>1100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100122</v>
      </c>
      <c r="D19" s="30" t="s">
        <v>76</v>
      </c>
      <c r="E19" s="31">
        <f>SUM(E10:E18)</f>
        <v>100122</v>
      </c>
    </row>
    <row r="20" spans="1:5" ht="30" customHeight="1" x14ac:dyDescent="0.3">
      <c r="A20" s="162" t="s">
        <v>97</v>
      </c>
      <c r="B20" s="163"/>
      <c r="C20" s="32">
        <v>100122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9" t="s">
        <v>249</v>
      </c>
      <c r="E32" s="140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3">
        <v>233</v>
      </c>
      <c r="E33" s="134"/>
    </row>
    <row r="34" spans="1:5" ht="27.6" x14ac:dyDescent="0.3">
      <c r="A34" s="39" t="s">
        <v>220</v>
      </c>
      <c r="B34" s="38" t="s">
        <v>286</v>
      </c>
      <c r="C34" s="39" t="s">
        <v>221</v>
      </c>
      <c r="D34" s="135" t="s">
        <v>278</v>
      </c>
      <c r="E34" s="136"/>
    </row>
    <row r="35" spans="1:5" ht="27.6" x14ac:dyDescent="0.3">
      <c r="A35" s="39" t="s">
        <v>222</v>
      </c>
      <c r="B35" s="38" t="s">
        <v>287</v>
      </c>
      <c r="C35" s="39" t="s">
        <v>224</v>
      </c>
      <c r="D35" s="135" t="s">
        <v>279</v>
      </c>
      <c r="E35" s="136"/>
    </row>
    <row r="36" spans="1:5" ht="25.5" customHeight="1" x14ac:dyDescent="0.3">
      <c r="A36" s="39" t="s">
        <v>223</v>
      </c>
      <c r="B36" s="38" t="s">
        <v>280</v>
      </c>
      <c r="C36" s="39" t="s">
        <v>225</v>
      </c>
      <c r="D36" s="137" t="s">
        <v>280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selection activeCell="Q6" sqref="Q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131" t="s">
        <v>291</v>
      </c>
      <c r="E5" s="65">
        <v>46001</v>
      </c>
      <c r="F5" s="130" t="s">
        <v>289</v>
      </c>
      <c r="G5" s="49" t="s">
        <v>290</v>
      </c>
      <c r="H5" s="49" t="s">
        <v>295</v>
      </c>
      <c r="I5" s="120" t="s">
        <v>258</v>
      </c>
      <c r="J5" s="120" t="s">
        <v>261</v>
      </c>
      <c r="K5" s="120" t="s">
        <v>265</v>
      </c>
      <c r="L5" s="11" t="s">
        <v>296</v>
      </c>
      <c r="M5" s="65" t="s">
        <v>274</v>
      </c>
      <c r="N5" s="124">
        <v>42000</v>
      </c>
      <c r="O5" s="124">
        <v>2240</v>
      </c>
      <c r="P5" s="121" t="s">
        <v>139</v>
      </c>
      <c r="Q5" s="80">
        <v>45557</v>
      </c>
      <c r="R5" s="124">
        <v>1000</v>
      </c>
      <c r="S5" s="124">
        <v>0</v>
      </c>
      <c r="T5" s="124">
        <v>0</v>
      </c>
      <c r="U5" s="125">
        <f t="shared" ref="U5" si="0">IF(AND(ISBLANK(R5),ISBLANK(S5),ISBLANK(T5)),"",R5-(S5+T5))</f>
        <v>1000</v>
      </c>
      <c r="V5" s="117" t="s">
        <v>202</v>
      </c>
      <c r="W5" s="122" t="s">
        <v>292</v>
      </c>
    </row>
    <row r="6" spans="1:23" ht="24.9" customHeight="1" x14ac:dyDescent="0.3">
      <c r="A6" s="64">
        <v>2</v>
      </c>
      <c r="B6" s="60" t="str">
        <f>IF(J6&lt;&gt;"", $B$5, "")</f>
        <v>ORGL1008</v>
      </c>
      <c r="C6" s="119" t="str">
        <f>IF(J6&lt;&gt;"", $C$5, "")</f>
        <v>Jajpur Town</v>
      </c>
      <c r="D6" s="41" t="str">
        <f>IF(J6&lt;&gt;"", $D$5, "")</f>
        <v>FN25-26-03203</v>
      </c>
      <c r="E6" s="65">
        <v>46001</v>
      </c>
      <c r="F6" s="38" t="str">
        <f>IF(J6&lt;&gt;"", $F$5, "")</f>
        <v>Kousik Patra</v>
      </c>
      <c r="G6" s="49" t="str">
        <f>IF(J6&lt;&gt;"", $G$5, "")</f>
        <v>SF0082013</v>
      </c>
      <c r="H6" s="49" t="str">
        <f>IF(J6&lt;&gt;"", $H$5, "")</f>
        <v>Loan Officer</v>
      </c>
      <c r="I6" s="120" t="s">
        <v>258</v>
      </c>
      <c r="J6" s="120" t="s">
        <v>261</v>
      </c>
      <c r="K6" s="120" t="s">
        <v>265</v>
      </c>
      <c r="L6" s="11">
        <v>352490436</v>
      </c>
      <c r="M6" s="65" t="s">
        <v>274</v>
      </c>
      <c r="N6" s="124">
        <v>42000</v>
      </c>
      <c r="O6" s="124">
        <v>2240</v>
      </c>
      <c r="P6" s="121" t="s">
        <v>139</v>
      </c>
      <c r="Q6" s="80">
        <v>45563</v>
      </c>
      <c r="R6" s="124">
        <v>240</v>
      </c>
      <c r="S6" s="124">
        <v>0</v>
      </c>
      <c r="T6" s="124">
        <v>0</v>
      </c>
      <c r="U6" s="125">
        <f t="shared" ref="U6:U69" si="1">IF(AND(ISBLANK(R6),ISBLANK(S6),ISBLANK(T6)),"",R6-(S6+T6))</f>
        <v>240</v>
      </c>
      <c r="V6" s="117" t="s">
        <v>202</v>
      </c>
      <c r="W6" s="122" t="s">
        <v>293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P5" activePane="bottomRight" state="frozen"/>
      <selection pane="topRight" activeCell="Q1" sqref="Q1"/>
      <selection pane="bottomLeft" activeCell="A5" sqref="A5"/>
      <selection pane="bottomRight" activeCell="AP5" sqref="AP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197839</v>
      </c>
      <c r="J5" s="38" t="s">
        <v>255</v>
      </c>
      <c r="K5" s="84">
        <v>197839</v>
      </c>
      <c r="L5" s="84" t="s">
        <v>256</v>
      </c>
      <c r="M5" s="38" t="s">
        <v>257</v>
      </c>
      <c r="N5" s="84">
        <v>420267</v>
      </c>
      <c r="O5" s="84" t="s">
        <v>258</v>
      </c>
      <c r="P5" s="84">
        <v>801295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352490436</v>
      </c>
      <c r="Z5" s="38" t="s">
        <v>265</v>
      </c>
      <c r="AA5" s="108" t="s">
        <v>274</v>
      </c>
      <c r="AB5" s="84">
        <v>42000</v>
      </c>
      <c r="AC5" s="108" t="s">
        <v>267</v>
      </c>
      <c r="AD5" s="84">
        <v>24</v>
      </c>
      <c r="AE5" s="84" t="s">
        <v>275</v>
      </c>
      <c r="AF5" s="84" t="s">
        <v>268</v>
      </c>
      <c r="AG5" s="108" t="s">
        <v>269</v>
      </c>
      <c r="AH5" s="84" t="s">
        <v>270</v>
      </c>
      <c r="AI5" s="108" t="s">
        <v>276</v>
      </c>
      <c r="AJ5" s="84">
        <v>2240</v>
      </c>
      <c r="AK5" s="84">
        <v>2240</v>
      </c>
      <c r="AL5" s="108" t="s">
        <v>266</v>
      </c>
      <c r="AM5" s="84">
        <v>42000</v>
      </c>
      <c r="AN5" s="112">
        <v>10004.66</v>
      </c>
      <c r="AO5" s="112">
        <v>52004.66</v>
      </c>
      <c r="AP5" s="112">
        <v>0</v>
      </c>
      <c r="AQ5" s="112">
        <v>2374.34</v>
      </c>
      <c r="AR5" s="112">
        <v>2374.34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277</v>
      </c>
      <c r="BC5" s="84" t="s">
        <v>271</v>
      </c>
      <c r="BD5" s="108"/>
      <c r="BE5" s="84">
        <v>0</v>
      </c>
      <c r="BF5" s="38" t="s">
        <v>261</v>
      </c>
      <c r="BG5" s="84" t="s">
        <v>272</v>
      </c>
      <c r="BH5" s="114" t="s">
        <v>273</v>
      </c>
      <c r="BI5" s="38" t="s">
        <v>110</v>
      </c>
      <c r="BJ5" s="85">
        <v>46001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1240</v>
      </c>
      <c r="BQ5" s="117" t="s">
        <v>202</v>
      </c>
      <c r="BR5" s="118" t="s">
        <v>288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2025-12-15T11:52:15Z</dcterms:modified>
</cp:coreProperties>
</file>