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Town-FN25-26-03205\"/>
    </mc:Choice>
  </mc:AlternateContent>
  <xr:revisionPtr revIDLastSave="0" documentId="13_ncr:1_{CB06354A-2188-4514-9DE7-CFC05E131D4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<sst xmlns="http://schemas.openxmlformats.org/spreadsheetml/2006/main" count="348" uniqueCount="296">
  <si>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</si>
  <si>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</si>
  <si>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</si>
  <si>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</si>
  <si>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</si>
  <si>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</si>
  <si>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</si>
  <si>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</si>
  <si>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</si>
  <si>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</si>
  <si>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</si>
  <si>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</si>
  <si>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</si>
  <si>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</si>
  <si>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</si>
  <si>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</si>
  <si>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</si>
  <si>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</si>
  <si>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</si>
  <si>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</si>
  <si>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</si>
  <si>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</si>
  <si>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</si>
  <si>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</si>
  <si>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</si>
  <si>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</si>
  <si>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</si>
  <si>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</si>
  <si>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</si>
  <si>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</si>
  <si>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</si>
  <si>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</si>
  <si>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</si>
  <si>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</si>
  <si>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</si>
  <si>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</si>
  <si>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</si>
  <si>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</si>
  <si>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</si>
  <si>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</si>
  <si>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</si>
  <si>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</si>
  <si>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</si>
  <si>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</si>
  <si>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</si>
  <si>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</si>
  <si>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</si>
  <si>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</si>
  <si>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</si>
  <si>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</si>
  <si>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</si>
  <si>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</si>
  <si>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</si>
  <si>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</si>
  <si>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</si>
  <si>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</si>
  <si>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</si>
  <si>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</si>
  <si>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</si>
  <si>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</si>
  <si>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</si>
  <si>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</si>
  <si>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</si>
  <si>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</si>
  <si>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</si>
  <si>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</si>
  <si>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</si>
  <si>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</si>
  <si>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</si>
  <si>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</si>
  <si>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</si>
  <si>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</si>
  <si>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</si>
  <si>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</si>
  <si>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</si>
  <si>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</si>
  <si>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</si>
  <si>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</si>
  <si>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</si>
  <si>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</si>
  <si>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</si>
  <si>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</si>
  <si>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</si>
  <si>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</si>
  <si>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</si>
  <si>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</si>
  <si>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</si>
  <si>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</si>
  <si>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</si>
  <si>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</si>
  <si>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</si>
  <si>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</si>
  <si>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</si>
  <si>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</si>
  <si>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</si>
  <si>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</si>
  <si>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</si>
  <si>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</si>
  <si>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</si>
  <si>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</si>
  <si>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</si>
  <si>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</si>
  <si>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</si>
  <si>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</si>
  <si>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</si>
  <si>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</si>
  <si>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</si>
  <si>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</si>
  <si>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</si>
  <si>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</si>
  <si>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</si>
  <si>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</si>
  <si>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</si>
  <si>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</si>
  <si>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</si>
  <si>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</si>
  <si>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</si>
  <si>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</si>
  <si>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</si>
  <si>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</si>
  <si>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</si>
  <si>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</si>
  <si>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</si>
  <si>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</si>
  <si>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</si>
  <si>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</si>
  <si>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</si>
  <si>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</si>
  <si>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</si>
  <si>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</si>
  <si>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</si>
  <si>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</si>
  <si>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</si>
  <si>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</si>
  <si>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</si>
  <si>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</si>
  <si>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</si>
  <si>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</si>
  <si>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</si>
  <si>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</si>
  <si>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</si>
  <si>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</si>
  <si>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</si>
  <si>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</si>
  <si>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</si>
  <si>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</si>
  <si>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</si>
  <si>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</si>
  <si>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</si>
  <si>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</si>
  <si>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</si>
  <si>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</si>
  <si>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</si>
  <si>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</si>
  <si>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</si>
  <si>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</si>
  <si>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</si>
  <si>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</si>
  <si>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</si>
  <si>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</si>
  <si>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</si>
  <si>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</si>
  <si>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</si>
  <si>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</si>
  <si>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</si>
  <si>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</si>
  <si>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</si>
  <si>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</si>
  <si>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</si>
  <si>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</si>
  <si>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</si>
  <si>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</si>
  <si>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</si>
  <si>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</si>
  <si>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</si>
  <si>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</si>
  <si>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</si>
  <si>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</si>
  <si>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</si>
  <si>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</si>
  <si>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</si>
  <si>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</si>
  <si>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</si>
  <si>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</si>
  <si>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</si>
  <si>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</si>
  <si>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</si>
  <si>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</si>
  <si>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</si>
  <si>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</si>
  <si>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</si>
  <si>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</si>
  <si>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</si>
  <si>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</si>
  <si>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</si>
  <si>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</si>
  <si>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</si>
  <si>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</si>
  <si>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</si>
  <si>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</si>
  <si>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</si>
  <si>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</si>
  <si>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</si>
  <si>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</si>
  <si>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</si>
  <si>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</si>
  <si>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</si>
  <si>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</si>
  <si>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</si>
  <si>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</si>
  <si>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</si>
  <si>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</si>
  <si>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</si>
  <si>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</si>
  <si>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</si>
  <si>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</si>
  <si>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</si>
  <si>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</si>
  <si>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</si>
  <si>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</si>
  <si>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</si>
  <si>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</si>
  <si>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</si>
  <si>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</si>
  <si>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</si>
  <si>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</si>
  <si>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</si>
  <si>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</si>
  <si>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</si>
  <si>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</si>
  <si>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</si>
  <si>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</si>
  <si>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</si>
  <si>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</si>
  <si>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</si>
  <si>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</si>
  <si>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</si>
  <si>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</si>
  <si>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</si>
  <si>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</si>
  <si>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</si>
  <si>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</si>
  <si>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</si>
  <si>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</si>
  <si>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</si>
  <si>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</si>
  <si>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</si>
  <si>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</si>
  <si>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</si>
  <si>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</si>
  <si>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</si>
  <si>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</si>
  <si>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</si>
  <si>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</si>
  <si>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ORGL1008</t>
  </si>
  <si>
    <t>Anandapur</t>
  </si>
  <si>
    <t>SF0098182</t>
  </si>
  <si>
    <t>Bikram Keshari Jena</t>
  </si>
  <si>
    <t>anandapur</t>
  </si>
  <si>
    <t>majhi sahi anandapur G4</t>
  </si>
  <si>
    <t>Chetana</t>
  </si>
  <si>
    <t>SSF4303116</t>
  </si>
  <si>
    <t>EBC</t>
  </si>
  <si>
    <t>HINDU</t>
  </si>
  <si>
    <t>Agriculture &amp; Farming</t>
  </si>
  <si>
    <t>TILOTTAMA RANA</t>
  </si>
  <si>
    <t>21-Nov-2024</t>
  </si>
  <si>
    <t>04</t>
  </si>
  <si>
    <t>2.31 Yrs</t>
  </si>
  <si>
    <t>22 Aug 2023</t>
  </si>
  <si>
    <t>&gt; 2 to 4 Years</t>
  </si>
  <si>
    <t/>
  </si>
  <si>
    <t>8596915292</t>
  </si>
  <si>
    <t>Amarendra Malik/SF0059488</t>
  </si>
  <si>
    <t>As per loan card  having loan number- 352490436 borrower(TILOTTAMA RANA/358838084) paid her EMI amount Rs 2240/- on Dt 03-Apr-2025 to LO Suryakanta Malla But LO Suryakanta Malla Rs 2010/- Inputted New Loan ID: 358838084 &amp; Rest amount Rs 230/- has not remitted at office.</t>
  </si>
  <si>
    <t>FN25-26-03205</t>
  </si>
  <si>
    <t>Suryakanta Malla</t>
  </si>
  <si>
    <t>SF0092683</t>
  </si>
  <si>
    <t>22-Aug-2023</t>
  </si>
  <si>
    <t>1</t>
  </si>
  <si>
    <t>03-Oct-2023</t>
  </si>
  <si>
    <t>Close</t>
  </si>
  <si>
    <t>Uttam Kumar Pradhan</t>
  </si>
  <si>
    <t>SF0037617</t>
  </si>
  <si>
    <t>BM</t>
  </si>
  <si>
    <t>No Action Taken</t>
  </si>
  <si>
    <t>CSS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</si>
  <si>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</si>
  <si>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</si>
  <si>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</si>
  <si>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</si>
  <si>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</si>
  <si>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Fraud amount Observed Rs.230/-</t>
  </si>
  <si>
    <t>Bhagirath Das</t>
  </si>
  <si>
    <t>SF0059786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</si>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</sst>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46001</v>
      </c>
      <c r="H5" s="107" t="s">
        <v>286</v>
      </c>
      <c r="I5" s="61">
        <v>46003</v>
      </c>
      <c r="J5" s="74" t="str">
        <f>IF('Physical Cash at Safe'!D28="Yes",'Physical Cash at Safe'!E28,IF('Borrower Wise Details'!D5&lt;&gt;"",'Borrower Wise Details'!D5,""))</f>
        <v>FN25-26-03205</v>
      </c>
      <c r="K5" s="81">
        <v>1</v>
      </c>
      <c r="L5" s="82">
        <v>2240</v>
      </c>
      <c r="M5" s="82">
        <v>0</v>
      </c>
      <c r="N5" s="82" t="s">
        <v>287</v>
      </c>
      <c r="O5" s="82" t="s">
        <v>288</v>
      </c>
      <c r="P5" s="82" t="s">
        <v>289</v>
      </c>
      <c r="Q5" s="82" t="s">
        <v>250</v>
      </c>
      <c r="R5" s="75" t="str">
        <f>IF('Physical Cash at Safe'!$D$28="Yes", 'Physical Cash at Safe'!$A$28, IF('Borrower Wise Details'!F5&lt;&gt;"", 'Borrower Wise Details'!F5, ""))</f>
        <v>Suryakanta Malla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SF0092683</v>
      </c>
      <c r="U5" s="77" t="s">
        <v>290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291</v>
      </c>
      <c r="Z5" s="61">
        <v>46001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2010</v>
      </c>
      <c r="AE5" s="126">
        <f>IF(AND(AC5="", AD5=""), "", IF(AD5="", AC5, AC5 - IF(ISNUMBER(AD5), AD5, 0)))</f>
        <v>230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292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Suryakanta Malla</v>
      </c>
      <c r="E5" s="68" t="str">
        <f>IF(OR('Fraud Investigation Report'!T5="", 'Fraud Investigation Report'!T5=0), "", 'Fraud Investigation Report'!T5)</f>
        <v>SF0092683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2010</v>
      </c>
      <c r="P5" s="126">
        <f>IF(AND(N5="", O5=""), "", IF(O5="", N5, N5 - IF(ISNUMBER(O5), O5, 0)))</f>
        <v>230</v>
      </c>
      <c r="Q5" s="49"/>
      <c r="R5" s="84" t="s">
        <v>285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46001</v>
      </c>
      <c r="C6" s="18">
        <v>46000</v>
      </c>
      <c r="D6" s="18">
        <v>46001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176</v>
      </c>
      <c r="C11" s="23">
        <f>B11*A11</f>
        <v>88000</v>
      </c>
      <c r="D11" s="25">
        <v>176</v>
      </c>
      <c r="E11" s="23">
        <f t="shared" ref="E11:E17" si="0">D11*A11</f>
        <v>88000</v>
      </c>
    </row>
    <row r="12" spans="1:5" ht="14.4" x14ac:dyDescent="0.3">
      <c r="A12" s="24">
        <v>200</v>
      </c>
      <c r="B12" s="25">
        <v>36</v>
      </c>
      <c r="C12" s="23">
        <f>B12*A12</f>
        <v>7200</v>
      </c>
      <c r="D12" s="25">
        <v>36</v>
      </c>
      <c r="E12" s="23">
        <f t="shared" si="0"/>
        <v>7200</v>
      </c>
    </row>
    <row r="13" spans="1:5" ht="14.4" x14ac:dyDescent="0.3">
      <c r="A13" s="24">
        <v>100</v>
      </c>
      <c r="B13" s="25">
        <v>37</v>
      </c>
      <c r="C13" s="23">
        <f t="shared" ref="C13:C17" si="1">B13*A13</f>
        <v>3700</v>
      </c>
      <c r="D13" s="25">
        <v>37</v>
      </c>
      <c r="E13" s="23">
        <f t="shared" si="0"/>
        <v>3700</v>
      </c>
    </row>
    <row r="14" spans="1:5" ht="14.4" x14ac:dyDescent="0.3">
      <c r="A14" s="24">
        <v>50</v>
      </c>
      <c r="B14" s="25">
        <v>22</v>
      </c>
      <c r="C14" s="23">
        <f t="shared" si="1"/>
        <v>1100</v>
      </c>
      <c r="D14" s="25">
        <v>22</v>
      </c>
      <c r="E14" s="23">
        <f t="shared" si="0"/>
        <v>1100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100122</v>
      </c>
      <c r="D19" s="30" t="s">
        <v>76</v>
      </c>
      <c r="E19" s="31">
        <f>SUM(E10:E18)</f>
        <v>100122</v>
      </c>
    </row>
    <row r="20" spans="1:5" ht="30" customHeight="1" x14ac:dyDescent="0.3">
      <c r="A20" s="161" t="s">
        <v>97</v>
      </c>
      <c r="B20" s="162"/>
      <c r="C20" s="32">
        <v>100122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32">
        <v>233</v>
      </c>
      <c r="E33" s="133"/>
    </row>
    <row r="34" spans="1:5" ht="27.6" x14ac:dyDescent="0.3">
      <c r="A34" s="39" t="s">
        <v>220</v>
      </c>
      <c r="B34" s="38" t="s">
        <v>293</v>
      </c>
      <c r="C34" s="39" t="s">
        <v>221</v>
      </c>
      <c r="D34" s="134" t="s">
        <v>282</v>
      </c>
      <c r="E34" s="135"/>
    </row>
    <row r="35" spans="1:5" ht="27.6" x14ac:dyDescent="0.3">
      <c r="A35" s="39" t="s">
        <v>222</v>
      </c>
      <c r="B35" s="38" t="s">
        <v>294</v>
      </c>
      <c r="C35" s="39" t="s">
        <v>224</v>
      </c>
      <c r="D35" s="134" t="s">
        <v>283</v>
      </c>
      <c r="E35" s="135"/>
    </row>
    <row r="36" spans="1:5" ht="25.5" customHeight="1" x14ac:dyDescent="0.3">
      <c r="A36" s="39" t="s">
        <v>223</v>
      </c>
      <c r="B36" s="38" t="s">
        <v>284</v>
      </c>
      <c r="C36" s="39" t="s">
        <v>225</v>
      </c>
      <c r="D36" s="136" t="s">
        <v>284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275</v>
      </c>
      <c r="E5" s="65">
        <v>46001</v>
      </c>
      <c r="F5" s="130" t="s">
        <v>276</v>
      </c>
      <c r="G5" s="49" t="s">
        <v>277</v>
      </c>
      <c r="H5" s="49" t="s">
        <v>295</v>
      </c>
      <c r="I5" s="120" t="s">
        <v>258</v>
      </c>
      <c r="J5" s="120" t="s">
        <v>261</v>
      </c>
      <c r="K5" s="120" t="s">
        <v>265</v>
      </c>
      <c r="L5" s="11">
        <v>352490436</v>
      </c>
      <c r="M5" s="65" t="s">
        <v>278</v>
      </c>
      <c r="N5" s="124">
        <v>42000</v>
      </c>
      <c r="O5" s="124">
        <v>2240</v>
      </c>
      <c r="P5" s="121" t="s">
        <v>139</v>
      </c>
      <c r="Q5" s="80">
        <v>45750</v>
      </c>
      <c r="R5" s="124">
        <v>2240</v>
      </c>
      <c r="S5" s="124">
        <v>2010</v>
      </c>
      <c r="T5" s="124">
        <v>0</v>
      </c>
      <c r="U5" s="125">
        <f t="shared" ref="U5" si="0">IF(AND(ISBLANK(R5),ISBLANK(S5),ISBLANK(T5)),"",R5-(S5+T5))</f>
        <v>230</v>
      </c>
      <c r="V5" s="117" t="s">
        <v>201</v>
      </c>
      <c r="W5" s="122" t="s">
        <v>274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R11" sqref="BR11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197839</v>
      </c>
      <c r="J5" s="38" t="s">
        <v>255</v>
      </c>
      <c r="K5" s="84">
        <v>197839</v>
      </c>
      <c r="L5" s="84" t="s">
        <v>256</v>
      </c>
      <c r="M5" s="38" t="s">
        <v>257</v>
      </c>
      <c r="N5" s="84">
        <v>420267</v>
      </c>
      <c r="O5" s="84" t="s">
        <v>258</v>
      </c>
      <c r="P5" s="84">
        <v>801295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352490436</v>
      </c>
      <c r="Z5" s="38" t="s">
        <v>265</v>
      </c>
      <c r="AA5" s="108" t="s">
        <v>278</v>
      </c>
      <c r="AB5" s="84">
        <v>42000</v>
      </c>
      <c r="AC5" s="108" t="s">
        <v>267</v>
      </c>
      <c r="AD5" s="84">
        <v>24</v>
      </c>
      <c r="AE5" s="84" t="s">
        <v>279</v>
      </c>
      <c r="AF5" s="84" t="s">
        <v>268</v>
      </c>
      <c r="AG5" s="108" t="s">
        <v>269</v>
      </c>
      <c r="AH5" s="84" t="s">
        <v>270</v>
      </c>
      <c r="AI5" s="108" t="s">
        <v>280</v>
      </c>
      <c r="AJ5" s="84">
        <v>2240</v>
      </c>
      <c r="AK5" s="84">
        <v>2240</v>
      </c>
      <c r="AL5" s="108" t="s">
        <v>266</v>
      </c>
      <c r="AM5" s="84">
        <v>42000</v>
      </c>
      <c r="AN5" s="112">
        <v>10004.66</v>
      </c>
      <c r="AO5" s="112">
        <v>52004.66</v>
      </c>
      <c r="AP5" s="112">
        <v>0</v>
      </c>
      <c r="AQ5" s="112">
        <v>2374.34</v>
      </c>
      <c r="AR5" s="112">
        <v>2374.34</v>
      </c>
      <c r="AS5" s="112">
        <v>0</v>
      </c>
      <c r="AT5" s="112">
        <v>0</v>
      </c>
      <c r="AU5" s="112">
        <v>0</v>
      </c>
      <c r="AV5" s="84">
        <v>14</v>
      </c>
      <c r="AW5" s="84"/>
      <c r="AX5" s="84"/>
      <c r="AY5" s="108"/>
      <c r="AZ5" s="84"/>
      <c r="BA5" s="84"/>
      <c r="BB5" s="84" t="s">
        <v>281</v>
      </c>
      <c r="BC5" s="84" t="s">
        <v>271</v>
      </c>
      <c r="BD5" s="108"/>
      <c r="BE5" s="84">
        <v>0</v>
      </c>
      <c r="BF5" s="38" t="s">
        <v>261</v>
      </c>
      <c r="BG5" s="84" t="s">
        <v>272</v>
      </c>
      <c r="BH5" s="114" t="s">
        <v>273</v>
      </c>
      <c r="BI5" s="38" t="s">
        <v>110</v>
      </c>
      <c r="BJ5" s="85">
        <v>46001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201</v>
      </c>
      <c r="BR5" s="118" t="s">
        <v>274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2025-12-16T09:20:00Z</dcterms:modified>
</cp:coreProperties>
</file>