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63" documentId="13_ncr:1_{A796BA05-ED91-4220-B09D-8F46CB3A9CFA}" xr6:coauthVersionLast="47" xr6:coauthVersionMax="47" xr10:uidLastSave="{0B46DE18-07ED-4BC7-AFD5-96E91AFAEB75}"/>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<sst xmlns="http://schemas.openxmlformats.org/spreadsheetml/2006/main" count="334" uniqueCount="291">
  <si>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</si>
  <si>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</si>
  <si>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</si>
  <si>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</si>
  <si>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</si>
  <si>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</si>
  <si>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</si>
  <si>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</si>
  <si>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</si>
  <si>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</si>
  <si>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</si>
  <si>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</si>
  <si>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</si>
  <si>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</si>
  <si>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</si>
  <si>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</si>
  <si>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</si>
  <si>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</si>
  <si>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</si>
  <si>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</si>
  <si>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</si>
  <si>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</si>
  <si>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</si>
  <si>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</si>
  <si>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</si>
  <si>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</si>
  <si>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</si>
  <si>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</si>
  <si>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</si>
  <si>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</si>
  <si>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</si>
  <si>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</si>
  <si>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</si>
  <si>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</si>
  <si>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</si>
  <si>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</si>
  <si>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</si>
  <si>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</si>
  <si>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</si>
  <si>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</si>
  <si>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</si>
  <si>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</si>
  <si>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</si>
  <si>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</si>
  <si>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</si>
  <si>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</si>
  <si>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</si>
  <si>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</si>
  <si>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</si>
  <si>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</si>
  <si>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</si>
  <si>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</si>
  <si>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</si>
  <si>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</si>
  <si>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</si>
  <si>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</si>
  <si>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</si>
  <si>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</si>
  <si>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</si>
  <si>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</si>
  <si>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</si>
  <si>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</si>
  <si>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</si>
  <si>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</si>
  <si>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</si>
  <si>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</si>
  <si>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</si>
  <si>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</si>
  <si>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</si>
  <si>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</si>
  <si>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</si>
  <si>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</si>
  <si>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</si>
  <si>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</si>
  <si>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</si>
  <si>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</si>
  <si>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</si>
  <si>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</si>
  <si>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</si>
  <si>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</si>
  <si>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</si>
  <si>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</si>
  <si>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</si>
  <si>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</si>
  <si>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</si>
  <si>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</si>
  <si>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</si>
  <si>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</si>
  <si>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</si>
  <si>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</si>
  <si>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</si>
  <si>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</si>
  <si>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</si>
  <si>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</si>
  <si>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</si>
  <si>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</si>
  <si>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</si>
  <si>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</si>
  <si>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</si>
  <si>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</si>
  <si>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</si>
  <si>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</si>
  <si>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</si>
  <si>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</si>
  <si>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</si>
  <si>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</si>
  <si>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</si>
  <si>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</si>
  <si>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</si>
  <si>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</si>
  <si>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</si>
  <si>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</si>
  <si>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</si>
  <si>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</si>
  <si>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</si>
  <si>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</si>
  <si>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</si>
  <si>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</si>
  <si>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</si>
  <si>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</si>
  <si>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</si>
  <si>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</si>
  <si>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</si>
  <si>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</si>
  <si>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</si>
  <si>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</si>
  <si>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</si>
  <si>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</si>
  <si>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</si>
  <si>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</si>
  <si>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</si>
  <si>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</si>
  <si>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</si>
  <si>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</si>
  <si>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</si>
  <si>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</si>
  <si>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</si>
  <si>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</si>
  <si>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</si>
  <si>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</si>
  <si>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</si>
  <si>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</si>
  <si>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</si>
  <si>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</si>
  <si>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</si>
  <si>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</si>
  <si>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</si>
  <si>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</si>
  <si>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</si>
  <si>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</si>
  <si>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</si>
  <si>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</si>
  <si>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</si>
  <si>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</si>
  <si>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</si>
  <si>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</si>
  <si>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</si>
  <si>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</si>
  <si>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</si>
  <si>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</si>
  <si>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</si>
  <si>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</si>
  <si>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</si>
  <si>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</si>
  <si>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</si>
  <si>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</si>
  <si>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</si>
  <si>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</si>
  <si>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</si>
  <si>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</si>
  <si>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</si>
  <si>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</si>
  <si>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</si>
  <si>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</si>
  <si>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</si>
  <si>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</si>
  <si>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</si>
  <si>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</si>
  <si>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</si>
  <si>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</si>
  <si>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</si>
  <si>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</si>
  <si>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</si>
  <si>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</si>
  <si>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</si>
  <si>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</si>
  <si>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</si>
  <si>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</si>
  <si>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</si>
  <si>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</si>
  <si>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</si>
  <si>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</si>
  <si>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</si>
  <si>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</si>
  <si>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</si>
  <si>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</si>
  <si>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</si>
  <si>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</si>
  <si>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</si>
  <si>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</si>
  <si>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</si>
  <si>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</si>
  <si>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</si>
  <si>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</si>
  <si>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</si>
  <si>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</si>
  <si>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</si>
  <si>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</si>
  <si>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</si>
  <si>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</si>
  <si>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</si>
  <si>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</si>
  <si>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</si>
  <si>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</si>
  <si>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</si>
  <si>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</si>
  <si>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</si>
  <si>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</si>
  <si>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</si>
  <si>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</si>
  <si>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</si>
  <si>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</si>
  <si>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</si>
  <si>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</si>
  <si>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</si>
  <si>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</si>
  <si>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</si>
  <si>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</si>
  <si>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</si>
  <si>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</si>
  <si>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</si>
  <si>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</si>
  <si>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</si>
  <si>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</si>
  <si>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</si>
  <si>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</si>
  <si>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</si>
  <si>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</si>
  <si>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</si>
  <si>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</si>
  <si>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</si>
  <si>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</si>
  <si>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</si>
  <si>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</si>
  <si>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</si>
  <si>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</si>
  <si>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</si>
  <si>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</si>
  <si>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</si>
  <si>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</si>
  <si>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Khatushyam</t>
  </si>
  <si>
    <t>Chetana</t>
  </si>
  <si>
    <t>HINDU</t>
  </si>
  <si>
    <t>1</t>
  </si>
  <si>
    <t>&gt; 2 to 4 Years</t>
  </si>
  <si>
    <t>Open</t>
  </si>
  <si>
    <t>Ashutosh Jangid/SF0076585</t>
  </si>
  <si>
    <t>Loan Officer</t>
  </si>
  <si>
    <t>CSS</t>
  </si>
  <si>
    <t>Anil Kumar/SF0084967</t>
  </si>
  <si>
    <t>Balveer Singh/SF0088632</t>
  </si>
  <si>
    <t>Jitendra Kumar Tyagi/SF0082658</t>
  </si>
  <si>
    <t>Suresh Kumar Yadav/SF0080719</t>
  </si>
  <si>
    <t>Completed-Report Submitted</t>
  </si>
  <si>
    <t>Jaipur</t>
  </si>
  <si>
    <t>Khajuwala</t>
  </si>
  <si>
    <t>OBC</t>
  </si>
  <si>
    <t>Terminated</t>
  </si>
  <si>
    <t>RJ3248</t>
  </si>
  <si>
    <t>NINE KJD</t>
  </si>
  <si>
    <t>SF0084131</t>
  </si>
  <si>
    <t>Irfan Ali</t>
  </si>
  <si>
    <t>NINE KJD C5</t>
  </si>
  <si>
    <t>SSF3254650</t>
  </si>
  <si>
    <t>NINE KJD C5 10kjd 
Samarda1</t>
  </si>
  <si>
    <t>Irrigation</t>
  </si>
  <si>
    <t>KAMLESH</t>
  </si>
  <si>
    <t>26-Jan-2023</t>
  </si>
  <si>
    <t>05</t>
  </si>
  <si>
    <t>2.88 Yrs</t>
  </si>
  <si>
    <t>26 Jan 2023</t>
  </si>
  <si>
    <t>05-Mar-2023</t>
  </si>
  <si>
    <t>06-Nov-2024</t>
  </si>
  <si>
    <t>31-Mar-2025</t>
  </si>
  <si>
    <t>Manish Yadav</t>
  </si>
  <si>
    <t>SF0080477</t>
  </si>
  <si>
    <t>350356986</t>
  </si>
  <si>
    <t>FN25-26-03218</t>
  </si>
  <si>
    <t>Dear Team,
As per the findings of the CSS Team, verification conducted by the Audit team in Dec' 2025, it was observed that a fraud amounting to Rs. 13,565/- has taken place. Specifically, the Loan Officer, Manish Yadav
/SF0080477 collected amounts from borrowers but failed to perform the following actions:
The collected amount was not posted in FIMO.
The collected amount was not deposited in the branch.
Additionally, it was observed that the Loan Officer collected pre-closure payments from one borrower, amounting to Rs 13,565/-, of which Rs 4,800/- has been recovered and posted in FIMO, and the remaining amount of Rs 8,765/-again failed to record these transactions in FIMO.</t>
  </si>
  <si>
    <t>Borrower Name:- KAMLESH (350356986) was paid her Pre-Clousre  Amount of Rs. 13565/- on 05-Sep-2024, but the LO Manish Yadav/SF0080477 Pre-Clousre  amount post emi amount Rs. 4,800 and remaing amount Rs. 8,765  was not posted in FIMO.
Note:- During my conversation with the borrower, he stated that he had given the pre-closure amount to Manish Yadav on 05/09/2024, after which he did not deposit any further EMIs.
 • When spoken to, Manish Yadav admitted that he had received the pre-closure amount.
 • According to the staff, two EMIs were deposited personally by staff Borrower account , and “One EMI was given to the branch staff to be deposited into the borrower’s account Paid online.”
However, the collection report indicates that the same two EMIs were recorded under the name of another staff member who was handling collections for the respective center during that period. This information does not match the details provided by the staff..
• Furthermore, I called Manish Yadav and requested evidence of the EMIs transferred to the staff, as well as the EMIs posted after receiving the pre-closure amount. However, he did not provide any evidence.
Note:- Along with this, I have attached the borrower’s written statement and online slip, as well as the call history and online chat screenshots of my conversation.</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</si>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</sst>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3" zoomScaleNormal="100" workbookViewId="0">
      <selection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RJ3248</v>
      </c>
      <c r="D5" s="63" t="str">
        <f>IF('Physical Cash at Safe'!D28="Yes", 'Physical Cash at Safe'!A4, 'Borrower Wise Details'!C5)</f>
        <v>Khajuwala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45993</v>
      </c>
      <c r="H5" s="107" t="s">
        <v>258</v>
      </c>
      <c r="I5" s="61">
        <v>46004</v>
      </c>
      <c r="J5" s="74" t="str">
        <f>IF('Physical Cash at Safe'!D28="Yes",'Physical Cash at Safe'!E28,IF('Borrower Wise Details'!D5&lt;&gt;"",'Borrower Wise Details'!D5,""))</f>
        <v>FN25-26-03218</v>
      </c>
      <c r="K5" s="81">
        <v>1</v>
      </c>
      <c r="L5" s="82">
        <v>13565</v>
      </c>
      <c r="M5" s="82">
        <v>4800</v>
      </c>
      <c r="N5" s="82" t="s">
        <v>259</v>
      </c>
      <c r="O5" s="82" t="s">
        <v>260</v>
      </c>
      <c r="P5" s="82" t="s">
        <v>261</v>
      </c>
      <c r="Q5" s="82" t="s">
        <v>262</v>
      </c>
      <c r="R5" s="75" t="str">
        <f>IF('Physical Cash at Safe'!$D$28="Yes", 'Physical Cash at Safe'!$A$28, IF('Borrower Wise Details'!F5&lt;&gt;"", 'Borrower Wise Details'!F5, ""))</f>
        <v>Manish Yadav</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SF0080477</v>
      </c>
      <c r="U5" s="77" t="s">
        <v>267</v>
      </c>
      <c r="V5" s="61">
        <v>45666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263</v>
      </c>
      <c r="Z5" s="61">
        <v>46004</v>
      </c>
      <c r="AA5" s="61">
        <v>46004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13565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4800</v>
      </c>
      <c r="AE5" s="126">
        <f>IF(AND(AC5="", AD5=""), "", IF(AD5="", AC5, AC5 - IF(ISNUMBER(AD5), AD5, 0)))</f>
        <v>8765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46006</v>
      </c>
      <c r="AH5" s="70" t="s">
        <v>288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K1" zoomScaleNormal="100" workbookViewId="0">
      <selection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RJ3248</v>
      </c>
      <c r="C5" s="50" t="str">
        <f>IF('Fraud Investigation Report'!D5="", "", 'Fraud Investigation Report'!D5)</f>
        <v>Khajuwala</v>
      </c>
      <c r="D5" s="68" t="str">
        <f>IF(OR('Fraud Investigation Report'!R5="", 'Fraud Investigation Report'!R5=0), "", 'Fraud Investigation Report'!R5)</f>
        <v>Manish Yadav</v>
      </c>
      <c r="E5" s="68" t="str">
        <f>IF(OR('Fraud Investigation Report'!T5="", 'Fraud Investigation Report'!T5=0), "", 'Fraud Investigation Report'!T5)</f>
        <v>SF0080477</v>
      </c>
      <c r="F5" s="68" t="str">
        <f>IF(OR('Fraud Investigation Report'!S5="", 'Fraud Investigation Report'!S5=0), "", 'Fraud Investigation Report'!S5)</f>
        <v>Loan Officer</v>
      </c>
      <c r="G5" s="50" t="str">
        <f>IF('Fraud Investigation Report'!J5="", "", 'Fraud Investigation Report'!J5)</f>
        <v>FN25-26-03218</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13565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13565</v>
      </c>
      <c r="O5" s="69">
        <f>IF('Fraud Investigation Report'!AD5="", "", 'Fraud Investigation Report'!AD5)</f>
        <v>4800</v>
      </c>
      <c r="P5" s="126">
        <f>IF(AND(N5="", O5=""), "", IF(O5="", N5, N5 - IF(ISNUMBER(O5), O5, 0)))</f>
        <v>8765</v>
      </c>
      <c r="Q5" s="49"/>
      <c r="R5" s="84" t="s">
        <v>290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2" zoomScale="90" zoomScaleNormal="90" workbookViewId="0">
      <selection activeCell="R5" sqref="R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RJ3248</v>
      </c>
      <c r="C5" s="119" t="str">
        <f>IF('Loan Outstanding Report'!$H$5="", "", 'Loan Outstanding Report'!$H$5)</f>
        <v>Khajuwala</v>
      </c>
      <c r="D5" s="41" t="s">
        <v>287</v>
      </c>
      <c r="E5" s="65">
        <v>46004</v>
      </c>
      <c r="F5" s="38" t="s">
        <v>284</v>
      </c>
      <c r="G5" s="49" t="s">
        <v>285</v>
      </c>
      <c r="H5" s="49" t="s">
        <v>257</v>
      </c>
      <c r="I5" s="120" t="s">
        <v>272</v>
      </c>
      <c r="J5" s="120" t="s">
        <v>273</v>
      </c>
      <c r="K5" s="120" t="s">
        <v>276</v>
      </c>
      <c r="L5" s="11" t="s">
        <v>286</v>
      </c>
      <c r="M5" s="65">
        <v>44952</v>
      </c>
      <c r="N5" s="124">
        <v>44040</v>
      </c>
      <c r="O5" s="124">
        <v>2400</v>
      </c>
      <c r="P5" s="121" t="s">
        <v>140</v>
      </c>
      <c r="Q5" s="80">
        <v>45540</v>
      </c>
      <c r="R5" s="124">
        <v>13565</v>
      </c>
      <c r="S5" s="124">
        <v>4800</v>
      </c>
      <c r="T5" s="124">
        <v>0</v>
      </c>
      <c r="U5" s="125">
        <f t="shared" ref="U5" si="0">IF(AND(ISBLANK(R5),ISBLANK(S5),ISBLANK(T5)),"",R5-(S5+T5))</f>
        <v>8765</v>
      </c>
      <c r="V5" s="117" t="s">
        <v>203</v>
      </c>
      <c r="W5" s="122" t="s">
        <v>289</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Normal="100" workbookViewId="0">
      <selection activeCell="BR5" sqref="BR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398</v>
      </c>
      <c r="B5" s="38" t="s">
        <v>248</v>
      </c>
      <c r="C5" s="38" t="s">
        <v>249</v>
      </c>
      <c r="D5" s="38" t="s">
        <v>264</v>
      </c>
      <c r="E5" s="38" t="s">
        <v>250</v>
      </c>
      <c r="F5" s="38" t="s">
        <v>265</v>
      </c>
      <c r="G5" s="84" t="s">
        <v>268</v>
      </c>
      <c r="H5" s="38" t="s">
        <v>265</v>
      </c>
      <c r="I5" s="84">
        <v>167460</v>
      </c>
      <c r="J5" s="38" t="s">
        <v>269</v>
      </c>
      <c r="K5" s="84">
        <v>167460</v>
      </c>
      <c r="L5" s="84" t="s">
        <v>270</v>
      </c>
      <c r="M5" s="38" t="s">
        <v>271</v>
      </c>
      <c r="N5" s="84">
        <v>357536</v>
      </c>
      <c r="O5" s="42" t="s">
        <v>272</v>
      </c>
      <c r="P5" s="84">
        <v>512132</v>
      </c>
      <c r="Q5" s="117" t="s">
        <v>274</v>
      </c>
      <c r="R5" s="38" t="s">
        <v>251</v>
      </c>
      <c r="S5" s="84" t="s">
        <v>273</v>
      </c>
      <c r="T5" s="84" t="s">
        <v>273</v>
      </c>
      <c r="U5" s="84" t="s">
        <v>266</v>
      </c>
      <c r="V5" s="84" t="s">
        <v>252</v>
      </c>
      <c r="W5" s="84">
        <v>541</v>
      </c>
      <c r="X5" s="38" t="s">
        <v>275</v>
      </c>
      <c r="Y5" s="84">
        <v>350356986</v>
      </c>
      <c r="Z5" s="38" t="s">
        <v>276</v>
      </c>
      <c r="AA5" s="108" t="s">
        <v>277</v>
      </c>
      <c r="AB5" s="84">
        <v>44040</v>
      </c>
      <c r="AC5" s="108" t="s">
        <v>278</v>
      </c>
      <c r="AD5" s="84">
        <v>24</v>
      </c>
      <c r="AE5" s="84" t="s">
        <v>253</v>
      </c>
      <c r="AF5" s="84" t="s">
        <v>279</v>
      </c>
      <c r="AG5" s="108" t="s">
        <v>280</v>
      </c>
      <c r="AH5" s="84" t="s">
        <v>254</v>
      </c>
      <c r="AI5" s="108" t="s">
        <v>281</v>
      </c>
      <c r="AJ5" s="84">
        <v>1726</v>
      </c>
      <c r="AK5" s="84">
        <v>2400</v>
      </c>
      <c r="AL5" s="108" t="s">
        <v>282</v>
      </c>
      <c r="AM5" s="84">
        <v>37130.629999999997</v>
      </c>
      <c r="AN5" s="112">
        <v>12595.37</v>
      </c>
      <c r="AO5" s="112">
        <v>49726</v>
      </c>
      <c r="AP5" s="112">
        <v>6909.37</v>
      </c>
      <c r="AQ5" s="112">
        <v>290.63</v>
      </c>
      <c r="AR5" s="112">
        <v>7200</v>
      </c>
      <c r="AS5" s="112">
        <v>6909.37</v>
      </c>
      <c r="AT5" s="112">
        <v>290.63</v>
      </c>
      <c r="AU5" s="112">
        <v>7200</v>
      </c>
      <c r="AV5" s="84">
        <v>34</v>
      </c>
      <c r="AW5" s="84"/>
      <c r="AX5" s="84"/>
      <c r="AY5" s="108"/>
      <c r="AZ5" s="84"/>
      <c r="BA5" s="84"/>
      <c r="BB5" s="84" t="s">
        <v>255</v>
      </c>
      <c r="BC5" s="84" t="s">
        <v>145</v>
      </c>
      <c r="BD5" s="108"/>
      <c r="BE5" s="84" t="s">
        <v>283</v>
      </c>
      <c r="BF5" s="38">
        <v>44040</v>
      </c>
      <c r="BG5" s="84">
        <v>6454488494</v>
      </c>
      <c r="BH5" s="114" t="s">
        <v>256</v>
      </c>
      <c r="BI5" s="38" t="s">
        <v>111</v>
      </c>
      <c r="BJ5" s="85">
        <v>46004</v>
      </c>
      <c r="BK5" s="84"/>
      <c r="BL5" s="38"/>
      <c r="BM5" s="115" t="s">
        <v>119</v>
      </c>
      <c r="BN5" s="116" t="s">
        <v>201</v>
      </c>
      <c r="BO5" s="84" t="s">
        <v>245</v>
      </c>
      <c r="BP5" s="84">
        <v>13565</v>
      </c>
      <c r="BQ5" s="117" t="s">
        <v>203</v>
      </c>
      <c r="BR5" s="129" t="s">
        <v>289</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3">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2025-12-14T22:59:31Z</dcterms:modified>
</cp:coreProperties>
</file>