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Narsinghpur-FN25-26-03236\"/>
    </mc:Choice>
  </mc:AlternateContent>
  <xr:revisionPtr revIDLastSave="0" documentId="13_ncr:1_{401BB3D1-6737-4B5F-81C7-2DC5D70FBAA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<sst xmlns="http://schemas.openxmlformats.org/spreadsheetml/2006/main" count="539" uniqueCount="313">
  <si>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</si>
  <si>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</si>
  <si>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</si>
  <si>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</si>
  <si>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</si>
  <si>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</si>
  <si>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</si>
  <si>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</si>
  <si>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</si>
  <si>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</si>
  <si>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</si>
  <si>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</si>
  <si>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</si>
  <si>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</si>
  <si>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</si>
  <si>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</si>
  <si>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</si>
  <si>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</si>
  <si>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</si>
  <si>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</si>
  <si>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</si>
  <si>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</si>
  <si>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</si>
  <si>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</si>
  <si>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</si>
  <si>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</si>
  <si>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</si>
  <si>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</si>
  <si>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</si>
  <si>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</si>
  <si>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</si>
  <si>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</si>
  <si>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</si>
  <si>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</si>
  <si>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</si>
  <si>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</si>
  <si>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</si>
  <si>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</si>
  <si>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</si>
  <si>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</si>
  <si>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</si>
  <si>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</si>
  <si>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</si>
  <si>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</si>
  <si>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</si>
  <si>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</si>
  <si>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</si>
  <si>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</si>
  <si>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</si>
  <si>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</si>
  <si>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</si>
  <si>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</si>
  <si>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</si>
  <si>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</si>
  <si>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</si>
  <si>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</si>
  <si>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</si>
  <si>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</si>
  <si>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</si>
  <si>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</si>
  <si>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</si>
  <si>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</si>
  <si>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</si>
  <si>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</si>
  <si>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</si>
  <si>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</si>
  <si>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</si>
  <si>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</si>
  <si>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</si>
  <si>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</si>
  <si>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</si>
  <si>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</si>
  <si>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</si>
  <si>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</si>
  <si>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</si>
  <si>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</si>
  <si>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</si>
  <si>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</si>
  <si>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</si>
  <si>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</si>
  <si>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</si>
  <si>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</si>
  <si>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</si>
  <si>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</si>
  <si>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</si>
  <si>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</si>
  <si>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</si>
  <si>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</si>
  <si>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</si>
  <si>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</si>
  <si>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</si>
  <si>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</si>
  <si>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</si>
  <si>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</si>
  <si>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</si>
  <si>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</si>
  <si>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</si>
  <si>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</si>
  <si>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</si>
  <si>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</si>
  <si>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</si>
  <si>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</si>
  <si>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</si>
  <si>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</si>
  <si>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</si>
  <si>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</si>
  <si>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</si>
  <si>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</si>
  <si>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</si>
  <si>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</si>
  <si>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</si>
  <si>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</si>
  <si>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</si>
  <si>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</si>
  <si>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</si>
  <si>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</si>
  <si>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</si>
  <si>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</si>
  <si>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</si>
  <si>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</si>
  <si>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</si>
  <si>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</si>
  <si>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</si>
  <si>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</si>
  <si>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</si>
  <si>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</si>
  <si>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</si>
  <si>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</si>
  <si>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</si>
  <si>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</si>
  <si>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</si>
  <si>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</si>
  <si>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</si>
  <si>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</si>
  <si>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</si>
  <si>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</si>
  <si>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</si>
  <si>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</si>
  <si>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</si>
  <si>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</si>
  <si>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</si>
  <si>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</si>
  <si>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</si>
  <si>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</si>
  <si>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</si>
  <si>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</si>
  <si>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</si>
  <si>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</si>
  <si>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</si>
  <si>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</si>
  <si>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</si>
  <si>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</si>
  <si>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</si>
  <si>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</si>
  <si>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</si>
  <si>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</si>
  <si>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</si>
  <si>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</si>
  <si>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</si>
  <si>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</si>
  <si>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</si>
  <si>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</si>
  <si>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</si>
  <si>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</si>
  <si>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</si>
  <si>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</si>
  <si>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</si>
  <si>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</si>
  <si>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</si>
  <si>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</si>
  <si>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</si>
  <si>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</si>
  <si>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</si>
  <si>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</si>
  <si>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</si>
  <si>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</si>
  <si>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</si>
  <si>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</si>
  <si>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</si>
  <si>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</si>
  <si>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</si>
  <si>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</si>
  <si>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</si>
  <si>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</si>
  <si>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</si>
  <si>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</si>
  <si>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</si>
  <si>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</si>
  <si>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</si>
  <si>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</si>
  <si>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</si>
  <si>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</si>
  <si>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</si>
  <si>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</si>
  <si>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</si>
  <si>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</si>
  <si>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</si>
  <si>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</si>
  <si>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</si>
  <si>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</si>
  <si>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</si>
  <si>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</si>
  <si>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</si>
  <si>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</si>
  <si>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</si>
  <si>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</si>
  <si>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</si>
  <si>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</si>
  <si>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</si>
  <si>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</si>
  <si>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</si>
  <si>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</si>
  <si>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</si>
  <si>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</si>
  <si>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</si>
  <si>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</si>
  <si>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</si>
  <si>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</si>
  <si>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</si>
  <si>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</si>
  <si>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</si>
  <si>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</si>
  <si>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</si>
  <si>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</si>
  <si>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</si>
  <si>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</si>
  <si>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</si>
  <si>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</si>
  <si>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</si>
  <si>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</si>
  <si>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</si>
  <si>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</si>
  <si>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</si>
  <si>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</si>
  <si>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</si>
  <si>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</si>
  <si>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</si>
  <si>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</si>
  <si>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</si>
  <si>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</si>
  <si>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</si>
  <si>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</si>
  <si>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</si>
  <si>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</si>
  <si>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</si>
  <si>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</si>
  <si>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</si>
  <si>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</si>
  <si>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</si>
  <si>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Badamba</t>
  </si>
  <si>
    <t>OR2909</t>
  </si>
  <si>
    <t>Narsinghpur</t>
  </si>
  <si>
    <t>Brahmapura</t>
  </si>
  <si>
    <t>SF0087680</t>
  </si>
  <si>
    <t>Prasant Sahoo</t>
  </si>
  <si>
    <t>97</t>
  </si>
  <si>
    <t>Sai Baba</t>
  </si>
  <si>
    <t>Chetana</t>
  </si>
  <si>
    <t>SID951375393931</t>
  </si>
  <si>
    <t>SC</t>
  </si>
  <si>
    <t>HINDU</t>
  </si>
  <si>
    <t>Bangle &amp; Jewelry Business</t>
  </si>
  <si>
    <t>DAMINI MALIK</t>
  </si>
  <si>
    <t>SID951375393930</t>
  </si>
  <si>
    <t>Fisheries</t>
  </si>
  <si>
    <t>NIRUPAMA MALIK</t>
  </si>
  <si>
    <t>SSF4432949</t>
  </si>
  <si>
    <t>GENERAL</t>
  </si>
  <si>
    <t xml:space="preserve">Bag/Purse &amp; Briefcase Business </t>
  </si>
  <si>
    <t>RENUBALA MALIK</t>
  </si>
  <si>
    <t>28-Aug-2023</t>
  </si>
  <si>
    <t>Tue</t>
  </si>
  <si>
    <t>2</t>
  </si>
  <si>
    <t>5.62 Yrs</t>
  </si>
  <si>
    <t>23 Dec 2019</t>
  </si>
  <si>
    <t>&gt; 4 to 6 Years</t>
  </si>
  <si>
    <t>04-Oct-2023</t>
  </si>
  <si>
    <t>13-Mar-2024</t>
  </si>
  <si>
    <t>Close</t>
  </si>
  <si>
    <t>3</t>
  </si>
  <si>
    <t>09-Apr-2024</t>
  </si>
  <si>
    <t>29-Oct-2025</t>
  </si>
  <si>
    <t>Open</t>
  </si>
  <si>
    <t>2.30 Yrs</t>
  </si>
  <si>
    <t>05 Nov 2019</t>
  </si>
  <si>
    <t>&gt; 2 to 4 Years</t>
  </si>
  <si>
    <t>02-Sep-2023</t>
  </si>
  <si>
    <t>1</t>
  </si>
  <si>
    <t>2.29 Yrs</t>
  </si>
  <si>
    <t>02 Sep 2023</t>
  </si>
  <si>
    <t>28-Nov-2025</t>
  </si>
  <si>
    <t>7853043958</t>
  </si>
  <si>
    <t>7849059115</t>
  </si>
  <si>
    <t>8018365722</t>
  </si>
  <si>
    <t>Soumya Ranjan Dash/SF0035153</t>
  </si>
  <si>
    <t>Dipti Ranjan Rout</t>
  </si>
  <si>
    <t>SF0078029</t>
  </si>
  <si>
    <t>Fraud Observed: As per Loan card Borrower paid her EMIs Rs 2290/- on dt 03/01/24 to LO Dipti Ranjan Rout/SF0078029, But he has not posted in FIMO and also not remitted in branch. total Fraud Rs 2290/-. Loan converted into Viswas loan on dt 13/03/24 (Loan ID: 355375875) without borrower consent.</t>
  </si>
  <si>
    <t>Fraud Observed: As per Loan card borrower paid her EMIs Rs 2670/- on dt 03/01/24 to LO Dipti Ranjan Rout/SF0078029, But he has not posted in FIMO and also not remitted in branch. total Fraud Rs 2670/-. Loan converted into Viswas loan on dt 13/03/24 (Loan ID: 355375890) without borrower consent.</t>
  </si>
  <si>
    <t>Fraud Observed: As per Loan card borrower paid her EMIs Rs 2130/- on dt 03/01/24 to LO Dipti Ranjan Rout/SF0078029, he has are not posted in FIMO and also not remitted in branch. total Fraud Rs 2130/-. Loan converted into Viswas loan on dt 13/03/24 (Loan ID: 355375876) without borrower consent.</t>
  </si>
  <si>
    <t>To Date : 13/12/25</t>
  </si>
  <si>
    <t>Reporting Time : 09:00 AM</t>
  </si>
  <si>
    <t>FN25-26-03236</t>
  </si>
  <si>
    <t>No Action Taken</t>
  </si>
  <si>
    <t>CSS</t>
  </si>
  <si>
    <t>Prabodh Swain/SF0007149</t>
  </si>
  <si>
    <t>Antaryami Swain/SF0091039</t>
  </si>
  <si>
    <t>Gobind Prasad Mohanty/SF0009889</t>
  </si>
  <si>
    <t>Sanjaya Kumar Sahoo/SF0070624</t>
  </si>
  <si>
    <t>Absconding</t>
  </si>
  <si>
    <t>Completed-Report Submitted</t>
  </si>
  <si>
    <t>Post investigation we have noted collection fraud of Rs.7090/-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</si>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</sst>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OR2909</v>
      </c>
      <c r="D5" s="63" t="str">
        <f>IF('Physical Cash at Safe'!D28="Yes", 'Physical Cash at Safe'!B4, 'Borrower Wise Details'!C5)</f>
        <v>Narsinghpur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46004</v>
      </c>
      <c r="H5" s="107" t="s">
        <v>304</v>
      </c>
      <c r="I5" s="61">
        <v>46007</v>
      </c>
      <c r="J5" s="74" t="str">
        <f>IF('Physical Cash at Safe'!D28="Yes",'Physical Cash at Safe'!E28,IF('Borrower Wise Details'!D5&lt;&gt;"",'Borrower Wise Details'!D5,""))</f>
        <v>FN25-26-03236</v>
      </c>
      <c r="K5" s="81">
        <v>1</v>
      </c>
      <c r="L5" s="82">
        <v>2130</v>
      </c>
      <c r="M5" s="82"/>
      <c r="N5" s="82" t="s">
        <v>305</v>
      </c>
      <c r="O5" s="82" t="s">
        <v>306</v>
      </c>
      <c r="P5" s="82" t="s">
        <v>307</v>
      </c>
      <c r="Q5" s="82" t="s">
        <v>308</v>
      </c>
      <c r="R5" s="75" t="str">
        <f>IF('Physical Cash at Safe'!$D$28="Yes", 'Physical Cash at Safe'!$A$28, IF('Borrower Wise Details'!F5&lt;&gt;"", 'Borrower Wise Details'!F5, ""))</f>
        <v>Dipti Ranjan Rout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SF0078029</v>
      </c>
      <c r="U5" s="77" t="s">
        <v>309</v>
      </c>
      <c r="V5" s="61">
        <v>45319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310</v>
      </c>
      <c r="Z5" s="61">
        <v>46004</v>
      </c>
      <c r="AA5" s="61">
        <v>46007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7090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7090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46009</v>
      </c>
      <c r="AH5" s="70" t="s">
        <v>311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OR2909</v>
      </c>
      <c r="C5" s="50" t="str">
        <f>IF('Fraud Investigation Report'!D5="", "", 'Fraud Investigation Report'!D5)</f>
        <v>Narsinghpur</v>
      </c>
      <c r="D5" s="68" t="str">
        <f>IF(OR('Fraud Investigation Report'!R5="", 'Fraud Investigation Report'!R5=0), "", 'Fraud Investigation Report'!R5)</f>
        <v>Dipti Ranjan Rout</v>
      </c>
      <c r="E5" s="68" t="str">
        <f>IF(OR('Fraud Investigation Report'!T5="", 'Fraud Investigation Report'!T5=0), "", 'Fraud Investigation Report'!T5)</f>
        <v>SF0078029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FN25-26-03236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7090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7090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7090</v>
      </c>
      <c r="Q5" s="49"/>
      <c r="R5" s="84" t="s">
        <v>303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219</v>
      </c>
      <c r="B34" s="38"/>
      <c r="C34" s="39" t="s">
        <v>220</v>
      </c>
      <c r="D34" s="150"/>
      <c r="E34" s="151"/>
    </row>
    <row r="35" spans="1:5" ht="27.6" x14ac:dyDescent="0.3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3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7" sqref="A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OR2909</v>
      </c>
      <c r="C5" s="119" t="str">
        <f>IF('Loan Outstanding Report'!$H$5="", "", 'Loan Outstanding Report'!$H$5)</f>
        <v>Narsinghpur</v>
      </c>
      <c r="D5" s="41" t="s">
        <v>302</v>
      </c>
      <c r="E5" s="65">
        <v>46004</v>
      </c>
      <c r="F5" s="38" t="s">
        <v>295</v>
      </c>
      <c r="G5" s="49" t="s">
        <v>296</v>
      </c>
      <c r="H5" s="49" t="s">
        <v>312</v>
      </c>
      <c r="I5" s="120" t="s">
        <v>255</v>
      </c>
      <c r="J5" s="120" t="s">
        <v>258</v>
      </c>
      <c r="K5" s="120" t="s">
        <v>262</v>
      </c>
      <c r="L5" s="11">
        <v>352741453</v>
      </c>
      <c r="M5" s="65" t="s">
        <v>270</v>
      </c>
      <c r="N5" s="124">
        <v>43000</v>
      </c>
      <c r="O5" s="124">
        <v>2290</v>
      </c>
      <c r="P5" s="121" t="s">
        <v>139</v>
      </c>
      <c r="Q5" s="80">
        <v>45660</v>
      </c>
      <c r="R5" s="124">
        <v>2290</v>
      </c>
      <c r="S5" s="124">
        <v>0</v>
      </c>
      <c r="T5" s="124">
        <v>0</v>
      </c>
      <c r="U5" s="125">
        <f t="shared" ref="U5" si="0">IF(AND(ISBLANK(R5),ISBLANK(S5),ISBLANK(T5)),"",R5-(S5+T5))</f>
        <v>2290</v>
      </c>
      <c r="V5" s="117" t="s">
        <v>202</v>
      </c>
      <c r="W5" s="122" t="s">
        <v>297</v>
      </c>
    </row>
    <row r="6" spans="1:23" ht="25.05" customHeight="1" x14ac:dyDescent="0.3">
      <c r="A6" s="64">
        <v>2</v>
      </c>
      <c r="B6" s="60" t="str">
        <f>IF(J6&lt;&gt;"", $B$5, "")</f>
        <v>OR2909</v>
      </c>
      <c r="C6" s="119" t="str">
        <f>IF(J6&lt;&gt;"", $C$5, "")</f>
        <v>Narsinghpur</v>
      </c>
      <c r="D6" s="41" t="str">
        <f>IF(J6&lt;&gt;"", $D$5, "")</f>
        <v>FN25-26-03236</v>
      </c>
      <c r="E6" s="65">
        <v>46004</v>
      </c>
      <c r="F6" s="38" t="str">
        <f>IF(J6&lt;&gt;"", $F$5, "")</f>
        <v>Dipti Ranjan Rout</v>
      </c>
      <c r="G6" s="49" t="str">
        <f>IF(J6&lt;&gt;"", $G$5, "")</f>
        <v>SF0078029</v>
      </c>
      <c r="H6" s="49" t="str">
        <f>IF(J6&lt;&gt;"", $H$5, "")</f>
        <v>Loan Officer</v>
      </c>
      <c r="I6" s="120" t="s">
        <v>255</v>
      </c>
      <c r="J6" s="120" t="s">
        <v>263</v>
      </c>
      <c r="K6" s="120" t="s">
        <v>265</v>
      </c>
      <c r="L6" s="11">
        <v>352736272</v>
      </c>
      <c r="M6" s="65" t="s">
        <v>270</v>
      </c>
      <c r="N6" s="124">
        <v>50000</v>
      </c>
      <c r="O6" s="124">
        <v>2670</v>
      </c>
      <c r="P6" s="121" t="s">
        <v>139</v>
      </c>
      <c r="Q6" s="80">
        <v>45660</v>
      </c>
      <c r="R6" s="124">
        <v>2670</v>
      </c>
      <c r="S6" s="124">
        <v>0</v>
      </c>
      <c r="T6" s="124">
        <v>0</v>
      </c>
      <c r="U6" s="125">
        <f t="shared" ref="U6:U69" si="1">IF(AND(ISBLANK(R6),ISBLANK(S6),ISBLANK(T6)),"",R6-(S6+T6))</f>
        <v>2670</v>
      </c>
      <c r="V6" s="117" t="s">
        <v>202</v>
      </c>
      <c r="W6" s="122" t="s">
        <v>298</v>
      </c>
    </row>
    <row r="7" spans="1:23" ht="25.05" customHeight="1" x14ac:dyDescent="0.3">
      <c r="A7" s="64">
        <v>3</v>
      </c>
      <c r="B7" s="60" t="str">
        <f t="shared" ref="B7:B70" si="2">IF(J7&lt;&gt;"", $B$5, "")</f>
        <v>OR2909</v>
      </c>
      <c r="C7" s="119" t="str">
        <f t="shared" ref="C7:C70" si="3">IF(J7&lt;&gt;"", $C$5, "")</f>
        <v>Narsinghpur</v>
      </c>
      <c r="D7" s="41" t="str">
        <f t="shared" ref="D7:D70" si="4">IF(J7&lt;&gt;"", $D$5, "")</f>
        <v>FN25-26-03236</v>
      </c>
      <c r="E7" s="65">
        <v>46004</v>
      </c>
      <c r="F7" s="38" t="str">
        <f t="shared" ref="F7:F70" si="5">IF(J7&lt;&gt;"", $F$5, "")</f>
        <v>Dipti Ranjan Rout</v>
      </c>
      <c r="G7" s="49" t="str">
        <f t="shared" ref="G7:G70" si="6">IF(J7&lt;&gt;"", $G$5, "")</f>
        <v>SF0078029</v>
      </c>
      <c r="H7" s="49" t="str">
        <f t="shared" ref="H7:H70" si="7">IF(J7&lt;&gt;"", $H$5, "")</f>
        <v>Loan Officer</v>
      </c>
      <c r="I7" s="120" t="s">
        <v>255</v>
      </c>
      <c r="J7" s="120" t="s">
        <v>266</v>
      </c>
      <c r="K7" s="120" t="s">
        <v>269</v>
      </c>
      <c r="L7" s="11">
        <v>352777568</v>
      </c>
      <c r="M7" s="65" t="s">
        <v>286</v>
      </c>
      <c r="N7" s="124">
        <v>40000</v>
      </c>
      <c r="O7" s="124">
        <v>2130</v>
      </c>
      <c r="P7" s="121" t="s">
        <v>139</v>
      </c>
      <c r="Q7" s="80">
        <v>45660</v>
      </c>
      <c r="R7" s="124">
        <v>2130</v>
      </c>
      <c r="S7" s="124">
        <v>0</v>
      </c>
      <c r="T7" s="124">
        <v>0</v>
      </c>
      <c r="U7" s="125">
        <f t="shared" si="1"/>
        <v>2130</v>
      </c>
      <c r="V7" s="117" t="s">
        <v>202</v>
      </c>
      <c r="W7" s="122" t="s">
        <v>299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AX5" activePane="bottomRight" state="frozen"/>
      <selection pane="topRight" activeCell="Q1" sqref="Q1"/>
      <selection pane="bottomLeft" activeCell="A5" sqref="A5"/>
      <selection pane="bottomRight" activeCell="AX11" sqref="AX11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300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301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246</v>
      </c>
      <c r="C5" s="38" t="s">
        <v>247</v>
      </c>
      <c r="D5" s="38" t="s">
        <v>248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134202</v>
      </c>
      <c r="J5" s="38" t="s">
        <v>252</v>
      </c>
      <c r="K5" s="84">
        <v>134202</v>
      </c>
      <c r="L5" s="84" t="s">
        <v>253</v>
      </c>
      <c r="M5" s="38" t="s">
        <v>254</v>
      </c>
      <c r="N5" s="84">
        <v>228796</v>
      </c>
      <c r="O5" s="84" t="s">
        <v>255</v>
      </c>
      <c r="P5" s="84">
        <v>333717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352741453</v>
      </c>
      <c r="Z5" s="38" t="s">
        <v>262</v>
      </c>
      <c r="AA5" s="108" t="s">
        <v>270</v>
      </c>
      <c r="AB5" s="84">
        <v>43000</v>
      </c>
      <c r="AC5" s="108" t="s">
        <v>271</v>
      </c>
      <c r="AD5" s="84">
        <v>24</v>
      </c>
      <c r="AE5" s="84" t="s">
        <v>272</v>
      </c>
      <c r="AF5" s="84" t="s">
        <v>273</v>
      </c>
      <c r="AG5" s="108" t="s">
        <v>274</v>
      </c>
      <c r="AH5" s="84" t="s">
        <v>275</v>
      </c>
      <c r="AI5" s="108" t="s">
        <v>276</v>
      </c>
      <c r="AJ5" s="84">
        <v>2290</v>
      </c>
      <c r="AK5" s="84">
        <v>2290</v>
      </c>
      <c r="AL5" s="108" t="s">
        <v>277</v>
      </c>
      <c r="AM5" s="84">
        <v>43000</v>
      </c>
      <c r="AN5" s="112">
        <v>5221.24</v>
      </c>
      <c r="AO5" s="112">
        <v>48221.24</v>
      </c>
      <c r="AP5" s="112">
        <v>0</v>
      </c>
      <c r="AQ5" s="112">
        <v>7237.76</v>
      </c>
      <c r="AR5" s="112">
        <v>7237.76</v>
      </c>
      <c r="AS5" s="112">
        <v>0</v>
      </c>
      <c r="AT5" s="112">
        <v>0</v>
      </c>
      <c r="AU5" s="112">
        <v>0</v>
      </c>
      <c r="AV5" s="84">
        <v>6</v>
      </c>
      <c r="AW5" s="84"/>
      <c r="AX5" s="84"/>
      <c r="AY5" s="108"/>
      <c r="AZ5" s="84"/>
      <c r="BA5" s="84"/>
      <c r="BB5" s="84" t="s">
        <v>278</v>
      </c>
      <c r="BC5" s="84" t="s">
        <v>145</v>
      </c>
      <c r="BD5" s="108"/>
      <c r="BE5" s="84">
        <v>0</v>
      </c>
      <c r="BF5" s="38" t="s">
        <v>258</v>
      </c>
      <c r="BG5" s="84" t="s">
        <v>291</v>
      </c>
      <c r="BH5" s="114" t="s">
        <v>294</v>
      </c>
      <c r="BI5" s="38" t="s">
        <v>110</v>
      </c>
      <c r="BJ5" s="85">
        <v>46004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2290</v>
      </c>
      <c r="BQ5" s="117" t="s">
        <v>202</v>
      </c>
      <c r="BR5" s="118" t="s">
        <v>297</v>
      </c>
    </row>
    <row r="6" spans="1:70" s="113" customFormat="1" ht="15" customHeight="1" x14ac:dyDescent="0.3">
      <c r="A6" s="84">
        <v>2</v>
      </c>
      <c r="B6" s="38" t="s">
        <v>246</v>
      </c>
      <c r="C6" s="38" t="s">
        <v>247</v>
      </c>
      <c r="D6" s="38" t="s">
        <v>248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134202</v>
      </c>
      <c r="J6" s="38" t="s">
        <v>252</v>
      </c>
      <c r="K6" s="84">
        <v>134202</v>
      </c>
      <c r="L6" s="84" t="s">
        <v>253</v>
      </c>
      <c r="M6" s="38" t="s">
        <v>254</v>
      </c>
      <c r="N6" s="84">
        <v>228796</v>
      </c>
      <c r="O6" s="84" t="s">
        <v>255</v>
      </c>
      <c r="P6" s="84">
        <v>333717</v>
      </c>
      <c r="Q6" s="38" t="s">
        <v>256</v>
      </c>
      <c r="R6" s="38" t="s">
        <v>257</v>
      </c>
      <c r="S6" s="84" t="s">
        <v>258</v>
      </c>
      <c r="T6" s="84" t="s">
        <v>258</v>
      </c>
      <c r="U6" s="84" t="s">
        <v>259</v>
      </c>
      <c r="V6" s="84" t="s">
        <v>260</v>
      </c>
      <c r="W6" s="84">
        <v>0</v>
      </c>
      <c r="X6" s="38" t="s">
        <v>261</v>
      </c>
      <c r="Y6" s="84">
        <v>355375875</v>
      </c>
      <c r="Z6" s="38" t="s">
        <v>262</v>
      </c>
      <c r="AA6" s="108" t="s">
        <v>277</v>
      </c>
      <c r="AB6" s="84">
        <v>44000</v>
      </c>
      <c r="AC6" s="108" t="s">
        <v>271</v>
      </c>
      <c r="AD6" s="84">
        <v>24</v>
      </c>
      <c r="AE6" s="84" t="s">
        <v>279</v>
      </c>
      <c r="AF6" s="84" t="s">
        <v>273</v>
      </c>
      <c r="AG6" s="108" t="s">
        <v>274</v>
      </c>
      <c r="AH6" s="84" t="s">
        <v>275</v>
      </c>
      <c r="AI6" s="108" t="s">
        <v>280</v>
      </c>
      <c r="AJ6" s="84">
        <v>2350</v>
      </c>
      <c r="AK6" s="84">
        <v>2350</v>
      </c>
      <c r="AL6" s="108" t="s">
        <v>281</v>
      </c>
      <c r="AM6" s="84">
        <v>33027.14</v>
      </c>
      <c r="AN6" s="112">
        <v>11622.86</v>
      </c>
      <c r="AO6" s="112">
        <v>44650</v>
      </c>
      <c r="AP6" s="112">
        <v>10972.86</v>
      </c>
      <c r="AQ6" s="112">
        <v>667.14</v>
      </c>
      <c r="AR6" s="112">
        <v>11640</v>
      </c>
      <c r="AS6" s="112">
        <v>4320.1499999999996</v>
      </c>
      <c r="AT6" s="112">
        <v>379.85</v>
      </c>
      <c r="AU6" s="112">
        <v>4700</v>
      </c>
      <c r="AV6" s="84">
        <v>21</v>
      </c>
      <c r="AW6" s="84"/>
      <c r="AX6" s="84"/>
      <c r="AY6" s="108"/>
      <c r="AZ6" s="84"/>
      <c r="BA6" s="84"/>
      <c r="BB6" s="84" t="s">
        <v>282</v>
      </c>
      <c r="BC6" s="84" t="s">
        <v>145</v>
      </c>
      <c r="BD6" s="108"/>
      <c r="BE6" s="84">
        <v>0</v>
      </c>
      <c r="BF6" s="38" t="s">
        <v>258</v>
      </c>
      <c r="BG6" s="84" t="s">
        <v>291</v>
      </c>
      <c r="BH6" s="114" t="s">
        <v>294</v>
      </c>
      <c r="BI6" s="38" t="s">
        <v>110</v>
      </c>
      <c r="BJ6" s="85">
        <v>46004</v>
      </c>
      <c r="BK6" s="84"/>
      <c r="BL6" s="38" t="s">
        <v>114</v>
      </c>
      <c r="BM6" s="115" t="s">
        <v>119</v>
      </c>
      <c r="BN6" s="116" t="s">
        <v>201</v>
      </c>
      <c r="BO6" s="84" t="s">
        <v>245</v>
      </c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246</v>
      </c>
      <c r="C7" s="38" t="s">
        <v>247</v>
      </c>
      <c r="D7" s="38" t="s">
        <v>248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134202</v>
      </c>
      <c r="J7" s="38" t="s">
        <v>252</v>
      </c>
      <c r="K7" s="84">
        <v>134202</v>
      </c>
      <c r="L7" s="84" t="s">
        <v>253</v>
      </c>
      <c r="M7" s="38" t="s">
        <v>254</v>
      </c>
      <c r="N7" s="84">
        <v>228796</v>
      </c>
      <c r="O7" s="84" t="s">
        <v>255</v>
      </c>
      <c r="P7" s="84">
        <v>333717</v>
      </c>
      <c r="Q7" s="38" t="s">
        <v>256</v>
      </c>
      <c r="R7" s="38" t="s">
        <v>257</v>
      </c>
      <c r="S7" s="84" t="s">
        <v>263</v>
      </c>
      <c r="T7" s="84" t="s">
        <v>263</v>
      </c>
      <c r="U7" s="84" t="s">
        <v>259</v>
      </c>
      <c r="V7" s="84" t="s">
        <v>260</v>
      </c>
      <c r="W7" s="84">
        <v>541</v>
      </c>
      <c r="X7" s="38" t="s">
        <v>264</v>
      </c>
      <c r="Y7" s="84">
        <v>352736272</v>
      </c>
      <c r="Z7" s="38" t="s">
        <v>265</v>
      </c>
      <c r="AA7" s="108" t="s">
        <v>270</v>
      </c>
      <c r="AB7" s="84">
        <v>50000</v>
      </c>
      <c r="AC7" s="108" t="s">
        <v>271</v>
      </c>
      <c r="AD7" s="84">
        <v>24</v>
      </c>
      <c r="AE7" s="84" t="s">
        <v>272</v>
      </c>
      <c r="AF7" s="84" t="s">
        <v>283</v>
      </c>
      <c r="AG7" s="108" t="s">
        <v>284</v>
      </c>
      <c r="AH7" s="84" t="s">
        <v>285</v>
      </c>
      <c r="AI7" s="108" t="s">
        <v>276</v>
      </c>
      <c r="AJ7" s="84">
        <v>2670</v>
      </c>
      <c r="AK7" s="84">
        <v>2670</v>
      </c>
      <c r="AL7" s="108" t="s">
        <v>277</v>
      </c>
      <c r="AM7" s="84">
        <v>50000</v>
      </c>
      <c r="AN7" s="112">
        <v>6068.86</v>
      </c>
      <c r="AO7" s="112">
        <v>56068.86</v>
      </c>
      <c r="AP7" s="112">
        <v>0</v>
      </c>
      <c r="AQ7" s="112">
        <v>8370.14</v>
      </c>
      <c r="AR7" s="112">
        <v>8370.14</v>
      </c>
      <c r="AS7" s="112">
        <v>0</v>
      </c>
      <c r="AT7" s="112">
        <v>0</v>
      </c>
      <c r="AU7" s="112">
        <v>0</v>
      </c>
      <c r="AV7" s="84">
        <v>6</v>
      </c>
      <c r="AW7" s="84"/>
      <c r="AX7" s="84"/>
      <c r="AY7" s="108"/>
      <c r="AZ7" s="84"/>
      <c r="BA7" s="84"/>
      <c r="BB7" s="84" t="s">
        <v>278</v>
      </c>
      <c r="BC7" s="84" t="s">
        <v>145</v>
      </c>
      <c r="BD7" s="108"/>
      <c r="BE7" s="84">
        <v>0</v>
      </c>
      <c r="BF7" s="38" t="s">
        <v>263</v>
      </c>
      <c r="BG7" s="84" t="s">
        <v>292</v>
      </c>
      <c r="BH7" s="114" t="s">
        <v>294</v>
      </c>
      <c r="BI7" s="38" t="s">
        <v>110</v>
      </c>
      <c r="BJ7" s="85">
        <v>46004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>
        <v>2670</v>
      </c>
      <c r="BQ7" s="117" t="s">
        <v>202</v>
      </c>
      <c r="BR7" s="118" t="s">
        <v>298</v>
      </c>
    </row>
    <row r="8" spans="1:70" s="113" customFormat="1" ht="15" customHeight="1" x14ac:dyDescent="0.3">
      <c r="A8" s="84">
        <v>4</v>
      </c>
      <c r="B8" s="38" t="s">
        <v>246</v>
      </c>
      <c r="C8" s="38" t="s">
        <v>247</v>
      </c>
      <c r="D8" s="38" t="s">
        <v>248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134202</v>
      </c>
      <c r="J8" s="38" t="s">
        <v>252</v>
      </c>
      <c r="K8" s="84">
        <v>134202</v>
      </c>
      <c r="L8" s="84" t="s">
        <v>253</v>
      </c>
      <c r="M8" s="38" t="s">
        <v>254</v>
      </c>
      <c r="N8" s="84">
        <v>228796</v>
      </c>
      <c r="O8" s="84" t="s">
        <v>255</v>
      </c>
      <c r="P8" s="84">
        <v>333717</v>
      </c>
      <c r="Q8" s="38" t="s">
        <v>256</v>
      </c>
      <c r="R8" s="38" t="s">
        <v>257</v>
      </c>
      <c r="S8" s="84" t="s">
        <v>263</v>
      </c>
      <c r="T8" s="84" t="s">
        <v>263</v>
      </c>
      <c r="U8" s="84" t="s">
        <v>259</v>
      </c>
      <c r="V8" s="84" t="s">
        <v>260</v>
      </c>
      <c r="W8" s="84">
        <v>0</v>
      </c>
      <c r="X8" s="38" t="s">
        <v>264</v>
      </c>
      <c r="Y8" s="84">
        <v>355375890</v>
      </c>
      <c r="Z8" s="38" t="s">
        <v>265</v>
      </c>
      <c r="AA8" s="108" t="s">
        <v>277</v>
      </c>
      <c r="AB8" s="84">
        <v>51000</v>
      </c>
      <c r="AC8" s="108" t="s">
        <v>271</v>
      </c>
      <c r="AD8" s="84">
        <v>24</v>
      </c>
      <c r="AE8" s="84" t="s">
        <v>279</v>
      </c>
      <c r="AF8" s="84" t="s">
        <v>283</v>
      </c>
      <c r="AG8" s="108" t="s">
        <v>284</v>
      </c>
      <c r="AH8" s="84" t="s">
        <v>285</v>
      </c>
      <c r="AI8" s="108" t="s">
        <v>280</v>
      </c>
      <c r="AJ8" s="84">
        <v>2720</v>
      </c>
      <c r="AK8" s="84">
        <v>2720</v>
      </c>
      <c r="AL8" s="108" t="s">
        <v>281</v>
      </c>
      <c r="AM8" s="84">
        <v>38192.339999999997</v>
      </c>
      <c r="AN8" s="112">
        <v>13487.66</v>
      </c>
      <c r="AO8" s="112">
        <v>51680</v>
      </c>
      <c r="AP8" s="112">
        <v>12807.66</v>
      </c>
      <c r="AQ8" s="112">
        <v>783.34</v>
      </c>
      <c r="AR8" s="112">
        <v>13591</v>
      </c>
      <c r="AS8" s="112">
        <v>4996.2</v>
      </c>
      <c r="AT8" s="112">
        <v>443.8</v>
      </c>
      <c r="AU8" s="112">
        <v>5440</v>
      </c>
      <c r="AV8" s="84">
        <v>21</v>
      </c>
      <c r="AW8" s="84"/>
      <c r="AX8" s="84"/>
      <c r="AY8" s="108"/>
      <c r="AZ8" s="84"/>
      <c r="BA8" s="84"/>
      <c r="BB8" s="84" t="s">
        <v>282</v>
      </c>
      <c r="BC8" s="84" t="s">
        <v>145</v>
      </c>
      <c r="BD8" s="108"/>
      <c r="BE8" s="84">
        <v>0</v>
      </c>
      <c r="BF8" s="38" t="s">
        <v>263</v>
      </c>
      <c r="BG8" s="84" t="s">
        <v>292</v>
      </c>
      <c r="BH8" s="114" t="s">
        <v>294</v>
      </c>
      <c r="BI8" s="38" t="s">
        <v>110</v>
      </c>
      <c r="BJ8" s="85">
        <v>46004</v>
      </c>
      <c r="BK8" s="84"/>
      <c r="BL8" s="38" t="s">
        <v>114</v>
      </c>
      <c r="BM8" s="115" t="s">
        <v>119</v>
      </c>
      <c r="BN8" s="116" t="s">
        <v>201</v>
      </c>
      <c r="BO8" s="84" t="s">
        <v>245</v>
      </c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246</v>
      </c>
      <c r="C9" s="38" t="s">
        <v>247</v>
      </c>
      <c r="D9" s="38" t="s">
        <v>248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134202</v>
      </c>
      <c r="J9" s="38" t="s">
        <v>252</v>
      </c>
      <c r="K9" s="84">
        <v>134202</v>
      </c>
      <c r="L9" s="84" t="s">
        <v>253</v>
      </c>
      <c r="M9" s="38" t="s">
        <v>254</v>
      </c>
      <c r="N9" s="84">
        <v>228796</v>
      </c>
      <c r="O9" s="84" t="s">
        <v>255</v>
      </c>
      <c r="P9" s="84">
        <v>333717</v>
      </c>
      <c r="Q9" s="38" t="s">
        <v>256</v>
      </c>
      <c r="R9" s="38" t="s">
        <v>257</v>
      </c>
      <c r="S9" s="84" t="s">
        <v>266</v>
      </c>
      <c r="T9" s="84" t="s">
        <v>266</v>
      </c>
      <c r="U9" s="84" t="s">
        <v>267</v>
      </c>
      <c r="V9" s="84" t="s">
        <v>260</v>
      </c>
      <c r="W9" s="84">
        <v>541</v>
      </c>
      <c r="X9" s="38" t="s">
        <v>268</v>
      </c>
      <c r="Y9" s="84">
        <v>352777568</v>
      </c>
      <c r="Z9" s="38" t="s">
        <v>269</v>
      </c>
      <c r="AA9" s="108" t="s">
        <v>286</v>
      </c>
      <c r="AB9" s="84">
        <v>40000</v>
      </c>
      <c r="AC9" s="108" t="s">
        <v>271</v>
      </c>
      <c r="AD9" s="84">
        <v>24</v>
      </c>
      <c r="AE9" s="84" t="s">
        <v>287</v>
      </c>
      <c r="AF9" s="84" t="s">
        <v>288</v>
      </c>
      <c r="AG9" s="108" t="s">
        <v>289</v>
      </c>
      <c r="AH9" s="84" t="s">
        <v>285</v>
      </c>
      <c r="AI9" s="108" t="s">
        <v>276</v>
      </c>
      <c r="AJ9" s="84">
        <v>2130</v>
      </c>
      <c r="AK9" s="84">
        <v>2130</v>
      </c>
      <c r="AL9" s="108" t="s">
        <v>277</v>
      </c>
      <c r="AM9" s="84">
        <v>40000</v>
      </c>
      <c r="AN9" s="112">
        <v>4704.8900000000003</v>
      </c>
      <c r="AO9" s="112">
        <v>44704.89</v>
      </c>
      <c r="AP9" s="112">
        <v>0</v>
      </c>
      <c r="AQ9" s="112">
        <v>6666.11</v>
      </c>
      <c r="AR9" s="112">
        <v>6666.11</v>
      </c>
      <c r="AS9" s="112">
        <v>0</v>
      </c>
      <c r="AT9" s="112">
        <v>0</v>
      </c>
      <c r="AU9" s="112">
        <v>0</v>
      </c>
      <c r="AV9" s="84">
        <v>6</v>
      </c>
      <c r="AW9" s="84"/>
      <c r="AX9" s="84"/>
      <c r="AY9" s="108"/>
      <c r="AZ9" s="84"/>
      <c r="BA9" s="84"/>
      <c r="BB9" s="84" t="s">
        <v>278</v>
      </c>
      <c r="BC9" s="84" t="s">
        <v>145</v>
      </c>
      <c r="BD9" s="108"/>
      <c r="BE9" s="84">
        <v>0</v>
      </c>
      <c r="BF9" s="38" t="s">
        <v>266</v>
      </c>
      <c r="BG9" s="84" t="s">
        <v>293</v>
      </c>
      <c r="BH9" s="114" t="s">
        <v>294</v>
      </c>
      <c r="BI9" s="38" t="s">
        <v>110</v>
      </c>
      <c r="BJ9" s="85">
        <v>46004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>
        <v>2130</v>
      </c>
      <c r="BQ9" s="117" t="s">
        <v>202</v>
      </c>
      <c r="BR9" s="118" t="s">
        <v>299</v>
      </c>
    </row>
    <row r="10" spans="1:70" s="113" customFormat="1" ht="15" customHeight="1" x14ac:dyDescent="0.3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134202</v>
      </c>
      <c r="J10" s="38" t="s">
        <v>252</v>
      </c>
      <c r="K10" s="84">
        <v>134202</v>
      </c>
      <c r="L10" s="84" t="s">
        <v>253</v>
      </c>
      <c r="M10" s="38" t="s">
        <v>254</v>
      </c>
      <c r="N10" s="84">
        <v>228796</v>
      </c>
      <c r="O10" s="84" t="s">
        <v>255</v>
      </c>
      <c r="P10" s="84">
        <v>333717</v>
      </c>
      <c r="Q10" s="38" t="s">
        <v>256</v>
      </c>
      <c r="R10" s="38" t="s">
        <v>257</v>
      </c>
      <c r="S10" s="84" t="s">
        <v>266</v>
      </c>
      <c r="T10" s="84" t="s">
        <v>266</v>
      </c>
      <c r="U10" s="84" t="s">
        <v>267</v>
      </c>
      <c r="V10" s="84" t="s">
        <v>260</v>
      </c>
      <c r="W10" s="84">
        <v>0</v>
      </c>
      <c r="X10" s="38" t="s">
        <v>268</v>
      </c>
      <c r="Y10" s="84">
        <v>355375876</v>
      </c>
      <c r="Z10" s="38" t="s">
        <v>269</v>
      </c>
      <c r="AA10" s="108" t="s">
        <v>277</v>
      </c>
      <c r="AB10" s="84">
        <v>41000</v>
      </c>
      <c r="AC10" s="108" t="s">
        <v>271</v>
      </c>
      <c r="AD10" s="84">
        <v>24</v>
      </c>
      <c r="AE10" s="84" t="s">
        <v>272</v>
      </c>
      <c r="AF10" s="84" t="s">
        <v>288</v>
      </c>
      <c r="AG10" s="108" t="s">
        <v>289</v>
      </c>
      <c r="AH10" s="84" t="s">
        <v>285</v>
      </c>
      <c r="AI10" s="108" t="s">
        <v>280</v>
      </c>
      <c r="AJ10" s="84">
        <v>2190</v>
      </c>
      <c r="AK10" s="84">
        <v>2190</v>
      </c>
      <c r="AL10" s="108" t="s">
        <v>290</v>
      </c>
      <c r="AM10" s="84">
        <v>32774.58</v>
      </c>
      <c r="AN10" s="112">
        <v>11025.42</v>
      </c>
      <c r="AO10" s="112">
        <v>43800</v>
      </c>
      <c r="AP10" s="112">
        <v>8225.42</v>
      </c>
      <c r="AQ10" s="112">
        <v>425.58</v>
      </c>
      <c r="AR10" s="112">
        <v>8651</v>
      </c>
      <c r="AS10" s="112">
        <v>2032.25</v>
      </c>
      <c r="AT10" s="112">
        <v>157.75</v>
      </c>
      <c r="AU10" s="112">
        <v>2190</v>
      </c>
      <c r="AV10" s="84">
        <v>21</v>
      </c>
      <c r="AW10" s="84"/>
      <c r="AX10" s="84"/>
      <c r="AY10" s="108"/>
      <c r="AZ10" s="84"/>
      <c r="BA10" s="84"/>
      <c r="BB10" s="84" t="s">
        <v>282</v>
      </c>
      <c r="BC10" s="84" t="s">
        <v>145</v>
      </c>
      <c r="BD10" s="108"/>
      <c r="BE10" s="84">
        <v>0</v>
      </c>
      <c r="BF10" s="38" t="s">
        <v>266</v>
      </c>
      <c r="BG10" s="84" t="s">
        <v>293</v>
      </c>
      <c r="BH10" s="114" t="s">
        <v>294</v>
      </c>
      <c r="BI10" s="38" t="s">
        <v>110</v>
      </c>
      <c r="BJ10" s="85">
        <v>46004</v>
      </c>
      <c r="BK10" s="84"/>
      <c r="BL10" s="38" t="s">
        <v>114</v>
      </c>
      <c r="BM10" s="115" t="s">
        <v>119</v>
      </c>
      <c r="BN10" s="116" t="s">
        <v>201</v>
      </c>
      <c r="BO10" s="84" t="s">
        <v>245</v>
      </c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2025-12-18T07:01:11Z</dcterms:modified>
</cp:coreProperties>
</file>