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3854E9D6-D8D3-4C5D-BEDE-8D9B58C586E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<sst xmlns="http://schemas.openxmlformats.org/spreadsheetml/2006/main" count="346" uniqueCount="291">
  <si>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</si>
  <si>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</si>
  <si>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</si>
  <si>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</si>
  <si>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</si>
  <si>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</si>
  <si>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</si>
  <si>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</si>
  <si>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</si>
  <si>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</si>
  <si>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</si>
  <si>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</si>
  <si>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</si>
  <si>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</si>
  <si>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</si>
  <si>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</si>
  <si>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</si>
  <si>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</si>
  <si>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</si>
  <si>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</si>
  <si>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</si>
  <si>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</si>
  <si>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</si>
  <si>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</si>
  <si>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</si>
  <si>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</si>
  <si>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</si>
  <si>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</si>
  <si>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</si>
  <si>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</si>
  <si>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</si>
  <si>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</si>
  <si>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</si>
  <si>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</si>
  <si>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</si>
  <si>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</si>
  <si>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</si>
  <si>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</si>
  <si>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</si>
  <si>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</si>
  <si>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</si>
  <si>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</si>
  <si>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</si>
  <si>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</si>
  <si>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</si>
  <si>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</si>
  <si>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</si>
  <si>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</si>
  <si>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</si>
  <si>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</si>
  <si>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</si>
  <si>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</si>
  <si>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</si>
  <si>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</si>
  <si>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</si>
  <si>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</si>
  <si>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</si>
  <si>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</si>
  <si>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</si>
  <si>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</si>
  <si>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</si>
  <si>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</si>
  <si>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</si>
  <si>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</si>
  <si>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</si>
  <si>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</si>
  <si>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</si>
  <si>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</si>
  <si>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</si>
  <si>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</si>
  <si>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</si>
  <si>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</si>
  <si>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</si>
  <si>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</si>
  <si>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</si>
  <si>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</si>
  <si>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</si>
  <si>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</si>
  <si>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</si>
  <si>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</si>
  <si>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</si>
  <si>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</si>
  <si>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</si>
  <si>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</si>
  <si>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</si>
  <si>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</si>
  <si>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</si>
  <si>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</si>
  <si>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</si>
  <si>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</si>
  <si>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</si>
  <si>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</si>
  <si>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</si>
  <si>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</si>
  <si>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</si>
  <si>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</si>
  <si>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</si>
  <si>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</si>
  <si>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</si>
  <si>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</si>
  <si>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</si>
  <si>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</si>
  <si>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</si>
  <si>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</si>
  <si>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</si>
  <si>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</si>
  <si>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</si>
  <si>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</si>
  <si>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</si>
  <si>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</si>
  <si>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</si>
  <si>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</si>
  <si>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</si>
  <si>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</si>
  <si>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</si>
  <si>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</si>
  <si>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</si>
  <si>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</si>
  <si>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</si>
  <si>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</si>
  <si>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</si>
  <si>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</si>
  <si>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</si>
  <si>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</si>
  <si>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</si>
  <si>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</si>
  <si>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</si>
  <si>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</si>
  <si>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</si>
  <si>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</si>
  <si>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</si>
  <si>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</si>
  <si>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</si>
  <si>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</si>
  <si>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</si>
  <si>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</si>
  <si>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</si>
  <si>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</si>
  <si>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</si>
  <si>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</si>
  <si>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</si>
  <si>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</si>
  <si>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</si>
  <si>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</si>
  <si>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</si>
  <si>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</si>
  <si>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</si>
  <si>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</si>
  <si>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</si>
  <si>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</si>
  <si>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</si>
  <si>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</si>
  <si>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</si>
  <si>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</si>
  <si>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</si>
  <si>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</si>
  <si>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</si>
  <si>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</si>
  <si>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</si>
  <si>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</si>
  <si>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</si>
  <si>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</si>
  <si>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</si>
  <si>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</si>
  <si>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</si>
  <si>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</si>
  <si>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</si>
  <si>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</si>
  <si>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</si>
  <si>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</si>
  <si>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</si>
  <si>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</si>
  <si>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</si>
  <si>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</si>
  <si>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</si>
  <si>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</si>
  <si>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</si>
  <si>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</si>
  <si>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</si>
  <si>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</si>
  <si>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</si>
  <si>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</si>
  <si>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</si>
  <si>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</si>
  <si>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</si>
  <si>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</si>
  <si>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</si>
  <si>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</si>
  <si>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</si>
  <si>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</si>
  <si>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</si>
  <si>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</si>
  <si>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</si>
  <si>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</si>
  <si>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</si>
  <si>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</si>
  <si>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</si>
  <si>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</si>
  <si>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</si>
  <si>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</si>
  <si>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</si>
  <si>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</si>
  <si>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</si>
  <si>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</si>
  <si>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</si>
  <si>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</si>
  <si>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</si>
  <si>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</si>
  <si>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</si>
  <si>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</si>
  <si>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</si>
  <si>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</si>
  <si>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</si>
  <si>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</si>
  <si>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</si>
  <si>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</si>
  <si>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</si>
  <si>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</si>
  <si>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</si>
  <si>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</si>
  <si>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</si>
  <si>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</si>
  <si>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</si>
  <si>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</si>
  <si>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</si>
  <si>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</si>
  <si>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</si>
  <si>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</si>
  <si>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</si>
  <si>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</si>
  <si>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</si>
  <si>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</si>
  <si>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</si>
  <si>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</si>
  <si>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</si>
  <si>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</si>
  <si>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</si>
  <si>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</si>
  <si>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</si>
  <si>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</si>
  <si>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</si>
  <si>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</si>
  <si>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</si>
  <si>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</si>
  <si>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</si>
  <si>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</si>
  <si>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</si>
  <si>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</si>
  <si>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CSS</t>
  </si>
  <si>
    <t>Open</t>
  </si>
  <si>
    <t>Randhir Kumar/SF0059879</t>
  </si>
  <si>
    <t>FIR Not Filled</t>
  </si>
  <si>
    <t>Chetana</t>
  </si>
  <si>
    <t>Credit Assistant</t>
  </si>
  <si>
    <t>Bihar-1</t>
  </si>
  <si>
    <t>Vidya Bhusan Dubey/SF0024851</t>
  </si>
  <si>
    <t>Alok Kumar Raju/SF0091403</t>
  </si>
  <si>
    <t>Sunil Kumar Yadav/SF0097094</t>
  </si>
  <si>
    <t>Vijay Kumar Sonkar/SF0072425</t>
  </si>
  <si>
    <t>Resigned-Exited</t>
  </si>
  <si>
    <t>MUSLIM</t>
  </si>
  <si>
    <t>Agriculture &amp; Farming</t>
  </si>
  <si>
    <t>Reporting Time : 05:20 PM</t>
  </si>
  <si>
    <t>Muzaffarpur</t>
  </si>
  <si>
    <t>Sitamarhi</t>
  </si>
  <si>
    <t>Dhaka</t>
  </si>
  <si>
    <t>BH2985</t>
  </si>
  <si>
    <t>Malkauniya</t>
  </si>
  <si>
    <t>SF0097747</t>
  </si>
  <si>
    <t>Rajesh Kumar</t>
  </si>
  <si>
    <t>568362 mathiya</t>
  </si>
  <si>
    <t>568362 mathiya Tara Mathiya Mohan1</t>
  </si>
  <si>
    <t>SSF4551727</t>
  </si>
  <si>
    <t>OBC</t>
  </si>
  <si>
    <t>SAJNA KHATOON</t>
  </si>
  <si>
    <t>02-Sep-2024</t>
  </si>
  <si>
    <t>06</t>
  </si>
  <si>
    <t>2</t>
  </si>
  <si>
    <t>2.25 Yrs</t>
  </si>
  <si>
    <t>20 Sep 2023</t>
  </si>
  <si>
    <t>&gt; 2 to 4 Years</t>
  </si>
  <si>
    <t>06-Oct-2024</t>
  </si>
  <si>
    <t>25-Oct-2025</t>
  </si>
  <si>
    <t>8409108725</t>
  </si>
  <si>
    <t>1.Staff Jitendra Kumar/SF0075200 collected amount of  loan ID-353049007 on Dated-06/04/2024(Rs.2240),06/07/2024(Rs2240) but entry not posted in Fimo.
2.In Sept-2024 Staff done wishwas Loan without inform to borrower and he taken EMI amount as per Previous Loan Card.He taken the EMI amount Rs.2240 on Dated-06/03/2025 but only Rs1100 posted in Loan ID-358094744.</t>
  </si>
  <si>
    <t>Staff Jitendra Kumar/SF0075200 has taken the EMI amount Rs.2240 on Dated-06/03/2025 but only Rs1100 posted in new Loan ID-358094744.</t>
  </si>
  <si>
    <t>Jitendra Kumar</t>
  </si>
  <si>
    <t>SF0075200</t>
  </si>
  <si>
    <t>1.Staff Jitendra Kumar/SF0075200 collected amount of  loan ID-353049007 on Dated- 06/07/2024(Rs2240) but entry not posted in Fimo.</t>
  </si>
  <si>
    <t>1.Staff Jitendra Kumar/SF0075200 collected amount of  loan ID-353049007 on Dated-06/04/2024(Rs.2240)  but entry not posted in Fimo.</t>
  </si>
  <si>
    <t>FN25-26-03259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</si>
</sst>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BH2985</v>
      </c>
      <c r="D5" s="63" t="str">
        <f>IF('Physical Cash at Safe'!D28="Yes", 'Physical Cash at Safe'!A4, 'Borrower Wise Details'!C5)</f>
        <v>Dhaka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45986</v>
      </c>
      <c r="H5" s="106" t="s">
        <v>248</v>
      </c>
      <c r="I5" s="61">
        <v>46009</v>
      </c>
      <c r="J5" s="74" t="str">
        <f>IF('Physical Cash at Safe'!D28="Yes",'Physical Cash at Safe'!E28,IF('Borrower Wise Details'!D5&lt;&gt;"",'Borrower Wise Details'!D5,""))</f>
        <v>FN25-26-03259</v>
      </c>
      <c r="K5" s="81">
        <v>1</v>
      </c>
      <c r="L5" s="82">
        <v>6720</v>
      </c>
      <c r="M5" s="82">
        <v>0</v>
      </c>
      <c r="N5" s="82" t="s">
        <v>257</v>
      </c>
      <c r="O5" s="82" t="s">
        <v>258</v>
      </c>
      <c r="P5" s="82" t="s">
        <v>255</v>
      </c>
      <c r="Q5" s="82" t="s">
        <v>256</v>
      </c>
      <c r="R5" s="75" t="str">
        <f>IF('Physical Cash at Safe'!$D$28="Yes", 'Physical Cash at Safe'!$A$28, IF('Borrower Wise Details'!F5&lt;&gt;"", 'Borrower Wise Details'!F5, ""))</f>
        <v>Jitendra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SF0075200</v>
      </c>
      <c r="U5" s="77" t="s">
        <v>259</v>
      </c>
      <c r="V5" s="61">
        <v>45833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1100</v>
      </c>
      <c r="AE5" s="125">
        <f>IF(AND(AC5="", AD5=""), "", IF(AD5="", AC5, AC5 - IF(ISNUMBER(AD5), AD5, 0)))</f>
        <v>5620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284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BH2985</v>
      </c>
      <c r="C5" s="50" t="str">
        <f>IF('Fraud Investigation Report'!D5="", "", 'Fraud Investigation Report'!D5)</f>
        <v>Dhaka</v>
      </c>
      <c r="D5" s="68" t="str">
        <f>IF(OR('Fraud Investigation Report'!R5="", 'Fraud Investigation Report'!R5=0), "", 'Fraud Investigation Report'!R5)</f>
        <v>Jitendra Kumar</v>
      </c>
      <c r="E5" s="68" t="str">
        <f>IF(OR('Fraud Investigation Report'!T5="", 'Fraud Investigation Report'!T5=0), "", 'Fraud Investigation Report'!T5)</f>
        <v>SF0075200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6720</v>
      </c>
      <c r="O5" s="69">
        <f>IF('Fraud Investigation Report'!AD5="", "", 'Fraud Investigation Report'!AD5)</f>
        <v>1100</v>
      </c>
      <c r="P5" s="125">
        <f>IF(AND(N5="", O5=""), "", IF(O5="", N5, N5 - IF(ISNUMBER(O5), O5, 0)))</f>
        <v>5620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BH2985</v>
      </c>
      <c r="C5" s="118" t="str">
        <f>IF('Loan Outstanding Report'!$H$5="", "", 'Loan Outstanding Report'!$H$5)</f>
        <v>Dhaka</v>
      </c>
      <c r="D5" s="135" t="s">
        <v>290</v>
      </c>
      <c r="E5" s="65">
        <v>46009</v>
      </c>
      <c r="F5" s="134" t="s">
        <v>286</v>
      </c>
      <c r="G5" s="133" t="s">
        <v>287</v>
      </c>
      <c r="H5" s="49" t="s">
        <v>253</v>
      </c>
      <c r="I5" s="119" t="s">
        <v>270</v>
      </c>
      <c r="J5" s="119" t="s">
        <v>272</v>
      </c>
      <c r="K5" s="119" t="s">
        <v>274</v>
      </c>
      <c r="L5" s="11">
        <v>358094744</v>
      </c>
      <c r="M5" s="65" t="s">
        <v>275</v>
      </c>
      <c r="N5" s="123">
        <v>35000</v>
      </c>
      <c r="O5" s="123">
        <v>1860</v>
      </c>
      <c r="P5" s="120" t="s">
        <v>139</v>
      </c>
      <c r="Q5" s="80">
        <v>45388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289</v>
      </c>
    </row>
    <row r="6" spans="1:23" ht="25.05" customHeight="1" x14ac:dyDescent="0.3">
      <c r="A6" s="64">
        <v>2</v>
      </c>
      <c r="B6" s="60" t="str">
        <f>IF(J6&lt;&gt;"", $B$5, "")</f>
        <v>BH2985</v>
      </c>
      <c r="C6" s="118" t="str">
        <f>IF(J6&lt;&gt;"", $C$5, "")</f>
        <v>Dhaka</v>
      </c>
      <c r="D6" s="41" t="str">
        <f>IF(J6&lt;&gt;"", $D$5, "")</f>
        <v>FN25-26-03259</v>
      </c>
      <c r="E6" s="65">
        <v>46009</v>
      </c>
      <c r="F6" s="38" t="str">
        <f>IF(J6&lt;&gt;"", $F$5, "")</f>
        <v>Jitendra Kumar</v>
      </c>
      <c r="G6" s="49" t="str">
        <f>IF(J6&lt;&gt;"", $G$5, "")</f>
        <v>SF0075200</v>
      </c>
      <c r="H6" s="49" t="str">
        <f t="shared" ref="H6:H16" si="1">IF(J6&lt;&gt;"", $H$5, "")</f>
        <v>Credit Assistant</v>
      </c>
      <c r="I6" s="119" t="s">
        <v>270</v>
      </c>
      <c r="J6" s="119" t="s">
        <v>272</v>
      </c>
      <c r="K6" s="119" t="s">
        <v>274</v>
      </c>
      <c r="L6" s="11">
        <v>358094744</v>
      </c>
      <c r="M6" s="65" t="s">
        <v>275</v>
      </c>
      <c r="N6" s="123">
        <v>35000</v>
      </c>
      <c r="O6" s="123">
        <v>1860</v>
      </c>
      <c r="P6" s="120" t="s">
        <v>139</v>
      </c>
      <c r="Q6" s="80">
        <v>45479</v>
      </c>
      <c r="R6" s="123">
        <v>2240</v>
      </c>
      <c r="S6" s="123">
        <v>0</v>
      </c>
      <c r="T6" s="123">
        <v>0</v>
      </c>
      <c r="U6" s="124">
        <f t="shared" ref="U6:U69" si="2">IF(AND(ISBLANK(R6),ISBLANK(S6),ISBLANK(T6)),"",R6-(S6+T6))</f>
        <v>2240</v>
      </c>
      <c r="V6" s="116" t="s">
        <v>201</v>
      </c>
      <c r="W6" s="121" t="s">
        <v>288</v>
      </c>
    </row>
    <row r="7" spans="1:23" ht="25.05" customHeight="1" x14ac:dyDescent="0.3">
      <c r="A7" s="64">
        <v>3</v>
      </c>
      <c r="B7" s="60" t="str">
        <f t="shared" ref="B7:B70" si="3">IF(J7&lt;&gt;"", $B$5, "")</f>
        <v>BH2985</v>
      </c>
      <c r="C7" s="118" t="str">
        <f t="shared" ref="C7:C70" si="4">IF(J7&lt;&gt;"", $C$5, "")</f>
        <v>Dhaka</v>
      </c>
      <c r="D7" s="41" t="str">
        <f t="shared" ref="D7:D70" si="5">IF(J7&lt;&gt;"", $D$5, "")</f>
        <v>FN25-26-03259</v>
      </c>
      <c r="E7" s="65">
        <v>46009</v>
      </c>
      <c r="F7" s="38" t="str">
        <f t="shared" ref="F7:F70" si="6">IF(J7&lt;&gt;"", $F$5, "")</f>
        <v>Jitendra Kumar</v>
      </c>
      <c r="G7" s="49" t="str">
        <f t="shared" ref="G7:G70" si="7">IF(J7&lt;&gt;"", $G$5, "")</f>
        <v>SF0075200</v>
      </c>
      <c r="H7" s="49" t="str">
        <f t="shared" ref="H7" si="8">IF(J7&lt;&gt;"", $H$5, "")</f>
        <v>Credit Assistant</v>
      </c>
      <c r="I7" s="119" t="s">
        <v>270</v>
      </c>
      <c r="J7" s="119" t="s">
        <v>272</v>
      </c>
      <c r="K7" s="119" t="s">
        <v>274</v>
      </c>
      <c r="L7" s="11">
        <v>358094744</v>
      </c>
      <c r="M7" s="65" t="s">
        <v>275</v>
      </c>
      <c r="N7" s="123">
        <v>35000</v>
      </c>
      <c r="O7" s="123">
        <v>1860</v>
      </c>
      <c r="P7" s="120" t="s">
        <v>139</v>
      </c>
      <c r="Q7" s="80">
        <v>45722</v>
      </c>
      <c r="R7" s="123">
        <v>2240</v>
      </c>
      <c r="S7" s="123">
        <v>1100</v>
      </c>
      <c r="T7" s="123">
        <v>0</v>
      </c>
      <c r="U7" s="124">
        <f t="shared" si="2"/>
        <v>1140</v>
      </c>
      <c r="V7" s="116" t="s">
        <v>201</v>
      </c>
      <c r="W7" s="121" t="s">
        <v>285</v>
      </c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6" sqref="BR6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262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254</v>
      </c>
      <c r="D5" s="38" t="s">
        <v>263</v>
      </c>
      <c r="E5" s="38" t="s">
        <v>264</v>
      </c>
      <c r="F5" s="38" t="s">
        <v>265</v>
      </c>
      <c r="G5" s="84" t="s">
        <v>266</v>
      </c>
      <c r="H5" s="38" t="s">
        <v>265</v>
      </c>
      <c r="I5" s="84">
        <v>20956</v>
      </c>
      <c r="J5" s="38" t="s">
        <v>267</v>
      </c>
      <c r="K5" s="84">
        <v>20956</v>
      </c>
      <c r="L5" s="84" t="s">
        <v>268</v>
      </c>
      <c r="M5" s="38" t="s">
        <v>269</v>
      </c>
      <c r="N5" s="84">
        <v>30314</v>
      </c>
      <c r="O5" s="84" t="s">
        <v>270</v>
      </c>
      <c r="P5" s="84">
        <v>670245</v>
      </c>
      <c r="Q5" s="38" t="s">
        <v>271</v>
      </c>
      <c r="R5" s="38" t="s">
        <v>252</v>
      </c>
      <c r="S5" s="84" t="s">
        <v>272</v>
      </c>
      <c r="T5" s="84" t="s">
        <v>272</v>
      </c>
      <c r="U5" s="84" t="s">
        <v>273</v>
      </c>
      <c r="V5" s="84" t="s">
        <v>260</v>
      </c>
      <c r="W5" s="84">
        <v>0</v>
      </c>
      <c r="X5" s="38" t="s">
        <v>261</v>
      </c>
      <c r="Y5" s="84">
        <v>358094744</v>
      </c>
      <c r="Z5" s="38" t="s">
        <v>274</v>
      </c>
      <c r="AA5" s="107" t="s">
        <v>275</v>
      </c>
      <c r="AB5" s="84">
        <v>35000</v>
      </c>
      <c r="AC5" s="107" t="s">
        <v>276</v>
      </c>
      <c r="AD5" s="84">
        <v>24</v>
      </c>
      <c r="AE5" s="84" t="s">
        <v>277</v>
      </c>
      <c r="AF5" s="84" t="s">
        <v>278</v>
      </c>
      <c r="AG5" s="107" t="s">
        <v>279</v>
      </c>
      <c r="AH5" s="84" t="s">
        <v>280</v>
      </c>
      <c r="AI5" s="107" t="s">
        <v>281</v>
      </c>
      <c r="AJ5" s="84">
        <v>1860</v>
      </c>
      <c r="AK5" s="84">
        <v>1860</v>
      </c>
      <c r="AL5" s="107" t="s">
        <v>282</v>
      </c>
      <c r="AM5" s="84">
        <v>16664.3</v>
      </c>
      <c r="AN5" s="111">
        <v>7515.7</v>
      </c>
      <c r="AO5" s="111">
        <v>24180</v>
      </c>
      <c r="AP5" s="111">
        <v>18335.7</v>
      </c>
      <c r="AQ5" s="111">
        <v>2370.3000000000002</v>
      </c>
      <c r="AR5" s="111">
        <v>20706</v>
      </c>
      <c r="AS5" s="111">
        <v>2991.57</v>
      </c>
      <c r="AT5" s="111">
        <v>728.43</v>
      </c>
      <c r="AU5" s="111">
        <v>3720</v>
      </c>
      <c r="AV5" s="84">
        <v>15</v>
      </c>
      <c r="AW5" s="84"/>
      <c r="AX5" s="84"/>
      <c r="AY5" s="107"/>
      <c r="AZ5" s="84"/>
      <c r="BA5" s="84"/>
      <c r="BB5" s="84" t="s">
        <v>249</v>
      </c>
      <c r="BC5" s="84"/>
      <c r="BD5" s="107"/>
      <c r="BE5" s="84">
        <v>0</v>
      </c>
      <c r="BF5" s="38" t="s">
        <v>272</v>
      </c>
      <c r="BG5" s="84" t="s">
        <v>283</v>
      </c>
      <c r="BH5" s="113" t="s">
        <v>250</v>
      </c>
      <c r="BI5" s="38" t="s">
        <v>111</v>
      </c>
      <c r="BJ5" s="85">
        <v>46009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5620</v>
      </c>
      <c r="BQ5" s="116" t="s">
        <v>201</v>
      </c>
      <c r="BR5" s="132" t="s">
        <v>284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2026-01-06T19:02:21Z</dcterms:modified>
</cp:coreProperties>
</file>