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otapad-FN25-26-03261\"/>
    </mc:Choice>
  </mc:AlternateContent>
  <xr:revisionPtr revIDLastSave="0" documentId="13_ncr:1_{F86FB701-B4DB-41BD-8F41-716D8CC84D2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<sst xmlns="http://schemas.openxmlformats.org/spreadsheetml/2006/main" count="337" uniqueCount="293">
  <si>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</si>
  <si>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</si>
  <si>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</si>
  <si>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</si>
  <si>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</si>
  <si>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</si>
  <si>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</si>
  <si>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</si>
  <si>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</si>
  <si>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</si>
  <si>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</si>
  <si>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</si>
  <si>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</si>
  <si>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</si>
  <si>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</si>
  <si>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</si>
  <si>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</si>
  <si>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</si>
  <si>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</si>
  <si>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</si>
  <si>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</si>
  <si>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</si>
  <si>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</si>
  <si>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</si>
  <si>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</si>
  <si>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</si>
  <si>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</si>
  <si>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</si>
  <si>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</si>
  <si>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</si>
  <si>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</si>
  <si>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</si>
  <si>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</si>
  <si>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</si>
  <si>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</si>
  <si>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</si>
  <si>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</si>
  <si>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</si>
  <si>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</si>
  <si>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</si>
  <si>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</si>
  <si>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</si>
  <si>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</si>
  <si>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</si>
  <si>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</si>
  <si>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</si>
  <si>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</si>
  <si>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</si>
  <si>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</si>
  <si>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</si>
  <si>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</si>
  <si>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</si>
  <si>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</si>
  <si>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</si>
  <si>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</si>
  <si>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</si>
  <si>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</si>
  <si>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</si>
  <si>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</si>
  <si>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</si>
  <si>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</si>
  <si>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</si>
  <si>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</si>
  <si>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</si>
  <si>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</si>
  <si>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</si>
  <si>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</si>
  <si>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</si>
  <si>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</si>
  <si>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</si>
  <si>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</si>
  <si>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</si>
  <si>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</si>
  <si>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</si>
  <si>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</si>
  <si>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</si>
  <si>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</si>
  <si>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</si>
  <si>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</si>
  <si>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</si>
  <si>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</si>
  <si>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</si>
  <si>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</si>
  <si>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</si>
  <si>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</si>
  <si>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</si>
  <si>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</si>
  <si>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</si>
  <si>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</si>
  <si>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</si>
  <si>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</si>
  <si>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</si>
  <si>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</si>
  <si>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</si>
  <si>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</si>
  <si>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</si>
  <si>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</si>
  <si>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</si>
  <si>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</si>
  <si>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</si>
  <si>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</si>
  <si>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</si>
  <si>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</si>
  <si>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</si>
  <si>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</si>
  <si>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</si>
  <si>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</si>
  <si>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</si>
  <si>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</si>
  <si>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</si>
  <si>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</si>
  <si>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</si>
  <si>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</si>
  <si>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</si>
  <si>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</si>
  <si>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</si>
  <si>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</si>
  <si>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</si>
  <si>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</si>
  <si>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</si>
  <si>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</si>
  <si>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</si>
  <si>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</si>
  <si>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</si>
  <si>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</si>
  <si>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</si>
  <si>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</si>
  <si>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</si>
  <si>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</si>
  <si>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</si>
  <si>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</si>
  <si>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</si>
  <si>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</si>
  <si>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</si>
  <si>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</si>
  <si>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</si>
  <si>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</si>
  <si>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</si>
  <si>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</si>
  <si>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</si>
  <si>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</si>
  <si>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</si>
  <si>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</si>
  <si>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</si>
  <si>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</si>
  <si>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</si>
  <si>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</si>
  <si>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</si>
  <si>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</si>
  <si>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</si>
  <si>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</si>
  <si>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</si>
  <si>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</si>
  <si>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</si>
  <si>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</si>
  <si>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</si>
  <si>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</si>
  <si>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</si>
  <si>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</si>
  <si>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</si>
  <si>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</si>
  <si>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</si>
  <si>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</si>
  <si>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</si>
  <si>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</si>
  <si>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</si>
  <si>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</si>
  <si>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</si>
  <si>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</si>
  <si>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</si>
  <si>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</si>
  <si>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</si>
  <si>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</si>
  <si>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</si>
  <si>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</si>
  <si>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</si>
  <si>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</si>
  <si>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</si>
  <si>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</si>
  <si>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</si>
  <si>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</si>
  <si>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</si>
  <si>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</si>
  <si>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</si>
  <si>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</si>
  <si>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</si>
  <si>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</si>
  <si>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</si>
  <si>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</si>
  <si>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</si>
  <si>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</si>
  <si>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</si>
  <si>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</si>
  <si>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</si>
  <si>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</si>
  <si>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</si>
  <si>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</si>
  <si>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</si>
  <si>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</si>
  <si>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</si>
  <si>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</si>
  <si>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</si>
  <si>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</si>
  <si>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</si>
  <si>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</si>
  <si>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</si>
  <si>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</si>
  <si>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</si>
  <si>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</si>
  <si>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</si>
  <si>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</si>
  <si>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</si>
  <si>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</si>
  <si>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</si>
  <si>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</si>
  <si>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</si>
  <si>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</si>
  <si>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</si>
  <si>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</si>
  <si>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</si>
  <si>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</si>
  <si>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</si>
  <si>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</si>
  <si>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</si>
  <si>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</si>
  <si>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</si>
  <si>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</si>
  <si>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</si>
  <si>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</si>
  <si>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</si>
  <si>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</si>
  <si>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</si>
  <si>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</si>
  <si>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</si>
  <si>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</si>
  <si>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</si>
  <si>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</si>
  <si>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</si>
  <si>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</si>
  <si>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</si>
  <si>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</si>
  <si>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</si>
  <si>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</si>
  <si>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</si>
  <si>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</si>
  <si>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</si>
  <si>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</si>
  <si>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</si>
  <si>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</si>
  <si>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</si>
  <si>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Open</t>
  </si>
  <si>
    <t>Chetana</t>
  </si>
  <si>
    <t>5</t>
  </si>
  <si>
    <t>HINDU</t>
  </si>
  <si>
    <t>SC</t>
  </si>
  <si>
    <t>&gt; 2 to 4 Years</t>
  </si>
  <si>
    <t>Berhampur</t>
  </si>
  <si>
    <t>Nabarangpur</t>
  </si>
  <si>
    <t>Rayagada</t>
  </si>
  <si>
    <t>OR2917</t>
  </si>
  <si>
    <t>Kotapad</t>
  </si>
  <si>
    <t>Deorli</t>
  </si>
  <si>
    <t>SF0088254</t>
  </si>
  <si>
    <t>Anjali Behera</t>
  </si>
  <si>
    <t>399160</t>
  </si>
  <si>
    <t>TIKI</t>
  </si>
  <si>
    <t>SID951372994059</t>
  </si>
  <si>
    <t>Bags Business</t>
  </si>
  <si>
    <t>LILI RAUTO</t>
  </si>
  <si>
    <t>9078869425</t>
  </si>
  <si>
    <t>03-May-2023</t>
  </si>
  <si>
    <t>Tue</t>
  </si>
  <si>
    <t>2.63 Yrs</t>
  </si>
  <si>
    <t>24 Mar 2021</t>
  </si>
  <si>
    <t>03-Jun-2023</t>
  </si>
  <si>
    <t>28-Nov-2025</t>
  </si>
  <si>
    <t>30-Sep-2025</t>
  </si>
  <si>
    <t>Swagat Kumar Mahananda/SF0088809</t>
  </si>
  <si>
    <t>1.As per borrower written statement she has  paid Rs 53800/- on dtd. 28-05-2023 which includes interest of Rs 800/-.to LO Ujal Mondal/SF0062528. ( She paid more of Rs.800/- as advice by LO Ujal Mondal/SF0062528 (Interest Charge) as disbursejment amount recollected 
2.LO has not remitted cash and paid EMI of Rs 2850/- each on 03-06-23, 04-07-23, 01-08-23, 05-09-23, 03-10-23, 09-11-23, 10-12-23, 02-01-24, 06-02-24, 05-03-24, 02-04-24, 16-05-24, 09-06-24and Rs 3000/- on dtd. 18-11-25 &amp; Rs 2000/- on 28-11-25.Total of Rs 42050 FIMO recovery entry done and Rs 11750 has not remitted to branch</t>
  </si>
  <si>
    <t>CSS</t>
  </si>
  <si>
    <t>FN25-26-03261</t>
  </si>
  <si>
    <t>Ujal Mandol</t>
  </si>
  <si>
    <t>SF0062528</t>
  </si>
  <si>
    <t>Loan Officer</t>
  </si>
  <si>
    <t>FIR Not Filled</t>
  </si>
  <si>
    <t>Maheswar Swain/SF0093362</t>
  </si>
  <si>
    <t>Jitunu Biswal/SF0002296</t>
  </si>
  <si>
    <t>Sanjaya Kumar Sahoo/SF0070624</t>
  </si>
  <si>
    <t>Biswanath Swain/SF0056841</t>
  </si>
  <si>
    <t>Resigned-Exited</t>
  </si>
  <si>
    <t>Completed-Report Submitted</t>
  </si>
  <si>
    <t>After caseload verification total of Rs 53800/- misappropriation of cash oberved and Rs 42050 FIMO recovery entry done. So net fraud is Rs 11750/-</t>
  </si>
  <si>
    <t>351546005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</si>
</sst>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OR2917</v>
      </c>
      <c r="D5" s="63" t="str">
        <f>IF('Physical Cash at Safe'!D28="Yes", 'Physical Cash at Safe'!B4, 'Borrower Wise Details'!C5)</f>
        <v>Kotapad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45987</v>
      </c>
      <c r="H5" s="107" t="s">
        <v>279</v>
      </c>
      <c r="I5" s="61">
        <v>46010</v>
      </c>
      <c r="J5" s="74" t="str">
        <f>IF('Physical Cash at Safe'!D28="Yes",'Physical Cash at Safe'!E28,IF('Borrower Wise Details'!D5&lt;&gt;"",'Borrower Wise Details'!D5,""))</f>
        <v>FN25-26-03261</v>
      </c>
      <c r="K5" s="81">
        <v>1</v>
      </c>
      <c r="L5" s="82">
        <v>53800</v>
      </c>
      <c r="M5" s="82">
        <v>42050</v>
      </c>
      <c r="N5" s="82" t="s">
        <v>285</v>
      </c>
      <c r="O5" s="82" t="s">
        <v>286</v>
      </c>
      <c r="P5" s="82" t="s">
        <v>288</v>
      </c>
      <c r="Q5" s="82" t="s">
        <v>287</v>
      </c>
      <c r="R5" s="75" t="str">
        <f>IF('Physical Cash at Safe'!$D$28="Yes", 'Physical Cash at Safe'!$A$28, IF('Borrower Wise Details'!F5&lt;&gt;"", 'Borrower Wise Details'!F5, ""))</f>
        <v>Ujal Mandol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SF0062528</v>
      </c>
      <c r="U5" s="77" t="s">
        <v>289</v>
      </c>
      <c r="V5" s="61">
        <v>45218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45987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42050</v>
      </c>
      <c r="AE5" s="126">
        <f>IF(AND(AC5="", AD5=""), "", IF(AD5="", AC5, AC5 - IF(ISNUMBER(AD5), AD5, 0)))</f>
        <v>11750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46010</v>
      </c>
      <c r="AH5" s="70" t="s">
        <v>291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OR2917</v>
      </c>
      <c r="C5" s="50" t="str">
        <f>IF('Fraud Investigation Report'!D5="", "", 'Fraud Investigation Report'!D5)</f>
        <v>Kotapad</v>
      </c>
      <c r="D5" s="68" t="str">
        <f>IF(OR('Fraud Investigation Report'!R5="", 'Fraud Investigation Report'!R5=0), "", 'Fraud Investigation Report'!R5)</f>
        <v>Ujal Mandol</v>
      </c>
      <c r="E5" s="68" t="str">
        <f>IF(OR('Fraud Investigation Report'!T5="", 'Fraud Investigation Report'!T5=0), "", 'Fraud Investigation Report'!T5)</f>
        <v>SF0062528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53800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53800</v>
      </c>
      <c r="O5" s="69">
        <f>IF('Fraud Investigation Report'!AD5="", "", 'Fraud Investigation Report'!AD5)</f>
        <v>42050</v>
      </c>
      <c r="P5" s="126">
        <f>IF(AND(N5="", O5=""), "", IF(O5="", N5, N5 - IF(ISNUMBER(O5), O5, 0)))</f>
        <v>11750</v>
      </c>
      <c r="Q5" s="49"/>
      <c r="R5" s="84" t="s">
        <v>284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F6" sqref="F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OR2917</v>
      </c>
      <c r="C5" s="119" t="str">
        <f>IF('Loan Outstanding Report'!$H$5="", "", 'Loan Outstanding Report'!$H$5)</f>
        <v>Kotapad</v>
      </c>
      <c r="D5" s="41" t="s">
        <v>280</v>
      </c>
      <c r="E5" s="65">
        <v>46009</v>
      </c>
      <c r="F5" s="38" t="s">
        <v>281</v>
      </c>
      <c r="G5" s="49" t="s">
        <v>282</v>
      </c>
      <c r="H5" s="49" t="s">
        <v>283</v>
      </c>
      <c r="I5" s="120" t="s">
        <v>264</v>
      </c>
      <c r="J5" s="120" t="s">
        <v>266</v>
      </c>
      <c r="K5" s="120" t="s">
        <v>268</v>
      </c>
      <c r="L5" s="11" t="s">
        <v>292</v>
      </c>
      <c r="M5" s="65" t="s">
        <v>270</v>
      </c>
      <c r="N5" s="124">
        <v>53000</v>
      </c>
      <c r="O5" s="124">
        <v>2850</v>
      </c>
      <c r="P5" s="121" t="s">
        <v>131</v>
      </c>
      <c r="Q5" s="80">
        <v>45074</v>
      </c>
      <c r="R5" s="124">
        <v>53800</v>
      </c>
      <c r="S5" s="124">
        <v>42050</v>
      </c>
      <c r="T5" s="124">
        <v>0</v>
      </c>
      <c r="U5" s="125">
        <f t="shared" ref="U5" si="0">IF(AND(ISBLANK(R5),ISBLANK(S5),ISBLANK(T5)),"",R5-(S5+T5))</f>
        <v>11750</v>
      </c>
      <c r="V5" s="117" t="s">
        <v>205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924</v>
      </c>
      <c r="B5" s="38" t="s">
        <v>248</v>
      </c>
      <c r="C5" s="38" t="s">
        <v>249</v>
      </c>
      <c r="D5" s="38" t="s">
        <v>256</v>
      </c>
      <c r="E5" s="38" t="s">
        <v>257</v>
      </c>
      <c r="F5" s="38" t="s">
        <v>258</v>
      </c>
      <c r="G5" s="84" t="s">
        <v>259</v>
      </c>
      <c r="H5" s="38" t="s">
        <v>260</v>
      </c>
      <c r="I5" s="84">
        <v>53876</v>
      </c>
      <c r="J5" s="38" t="s">
        <v>261</v>
      </c>
      <c r="K5" s="84">
        <v>53876</v>
      </c>
      <c r="L5" s="84" t="s">
        <v>262</v>
      </c>
      <c r="M5" s="38" t="s">
        <v>263</v>
      </c>
      <c r="N5" s="84">
        <v>88404</v>
      </c>
      <c r="O5" s="84" t="s">
        <v>264</v>
      </c>
      <c r="P5" s="84">
        <v>123903</v>
      </c>
      <c r="Q5" s="38" t="s">
        <v>265</v>
      </c>
      <c r="R5" s="38" t="s">
        <v>251</v>
      </c>
      <c r="S5" s="84" t="s">
        <v>266</v>
      </c>
      <c r="T5" s="84" t="s">
        <v>266</v>
      </c>
      <c r="U5" s="84" t="s">
        <v>254</v>
      </c>
      <c r="V5" s="84" t="s">
        <v>253</v>
      </c>
      <c r="W5" s="84">
        <v>541</v>
      </c>
      <c r="X5" s="38" t="s">
        <v>267</v>
      </c>
      <c r="Y5" s="84">
        <v>351546005</v>
      </c>
      <c r="Z5" s="38" t="s">
        <v>268</v>
      </c>
      <c r="AA5" s="108" t="s">
        <v>270</v>
      </c>
      <c r="AB5" s="84">
        <v>53000</v>
      </c>
      <c r="AC5" s="108" t="s">
        <v>271</v>
      </c>
      <c r="AD5" s="84">
        <v>24</v>
      </c>
      <c r="AE5" s="84" t="s">
        <v>252</v>
      </c>
      <c r="AF5" s="84" t="s">
        <v>272</v>
      </c>
      <c r="AG5" s="108" t="s">
        <v>273</v>
      </c>
      <c r="AH5" s="84" t="s">
        <v>255</v>
      </c>
      <c r="AI5" s="108" t="s">
        <v>274</v>
      </c>
      <c r="AJ5" s="84">
        <v>2850</v>
      </c>
      <c r="AK5" s="84">
        <v>2850</v>
      </c>
      <c r="AL5" s="108" t="s">
        <v>275</v>
      </c>
      <c r="AM5" s="84">
        <v>29608.25</v>
      </c>
      <c r="AN5" s="112">
        <v>12441.75</v>
      </c>
      <c r="AO5" s="112">
        <v>42050</v>
      </c>
      <c r="AP5" s="112">
        <v>23391.75</v>
      </c>
      <c r="AQ5" s="112">
        <v>2388.25</v>
      </c>
      <c r="AR5" s="112">
        <v>25780</v>
      </c>
      <c r="AS5" s="112">
        <v>23391.75</v>
      </c>
      <c r="AT5" s="112">
        <v>2388.25</v>
      </c>
      <c r="AU5" s="112">
        <v>25780</v>
      </c>
      <c r="AV5" s="84">
        <v>32</v>
      </c>
      <c r="AW5" s="84"/>
      <c r="AX5" s="84"/>
      <c r="AY5" s="108"/>
      <c r="AZ5" s="84"/>
      <c r="BA5" s="84"/>
      <c r="BB5" s="84" t="s">
        <v>250</v>
      </c>
      <c r="BC5" s="84"/>
      <c r="BD5" s="108" t="s">
        <v>276</v>
      </c>
      <c r="BE5" s="84">
        <v>53000</v>
      </c>
      <c r="BF5" s="38" t="s">
        <v>266</v>
      </c>
      <c r="BG5" s="84" t="s">
        <v>269</v>
      </c>
      <c r="BH5" s="114" t="s">
        <v>277</v>
      </c>
      <c r="BI5" s="38" t="s">
        <v>111</v>
      </c>
      <c r="BJ5" s="85">
        <v>46009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>
        <v>53800</v>
      </c>
      <c r="BQ5" s="117" t="s">
        <v>205</v>
      </c>
      <c r="BR5" s="131" t="s">
        <v>278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2025-12-19T07:39:33Z</dcterms:modified>
</cp:coreProperties>
</file>